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24.09.14" sheetId="1" r:id="rId1"/>
  </sheets>
  <definedNames>
    <definedName name="_xlnm._FilterDatabase" localSheetId="0" hidden="1">'24.09.14'!$A$8:$U$216</definedName>
    <definedName name="co" localSheetId="0">#REF!</definedName>
    <definedName name="co">#REF!</definedName>
    <definedName name="_xlnm.Print_Titles" localSheetId="0">'24.09.14'!$5:$7</definedName>
    <definedName name="ф1" localSheetId="0">#REF!</definedName>
    <definedName name="ф1">#REF!</definedName>
  </definedNames>
  <calcPr calcId="125725"/>
</workbook>
</file>

<file path=xl/calcChain.xml><?xml version="1.0" encoding="utf-8"?>
<calcChain xmlns="http://schemas.openxmlformats.org/spreadsheetml/2006/main">
  <c r="U216" i="1"/>
  <c r="T216"/>
  <c r="S216"/>
  <c r="R216"/>
  <c r="Q216"/>
  <c r="U215"/>
  <c r="T215"/>
  <c r="S215"/>
  <c r="R215"/>
  <c r="Q215" s="1"/>
  <c r="U214"/>
  <c r="T214"/>
  <c r="S214"/>
  <c r="P213"/>
  <c r="P212" s="1"/>
  <c r="N213"/>
  <c r="N212" s="1"/>
  <c r="L213"/>
  <c r="J213"/>
  <c r="J212" s="1"/>
  <c r="H213"/>
  <c r="H212" s="1"/>
  <c r="U211"/>
  <c r="T211"/>
  <c r="S211"/>
  <c r="R211"/>
  <c r="Q211" s="1"/>
  <c r="U210"/>
  <c r="T210"/>
  <c r="S210"/>
  <c r="R210"/>
  <c r="Q210"/>
  <c r="U209"/>
  <c r="T209"/>
  <c r="S209"/>
  <c r="R209"/>
  <c r="Q209" s="1"/>
  <c r="U208"/>
  <c r="T208"/>
  <c r="S208"/>
  <c r="R208"/>
  <c r="Q208"/>
  <c r="U207"/>
  <c r="T207"/>
  <c r="S207"/>
  <c r="R207"/>
  <c r="Q207" s="1"/>
  <c r="U206"/>
  <c r="T206"/>
  <c r="S206"/>
  <c r="R206"/>
  <c r="Q206"/>
  <c r="U205"/>
  <c r="S205"/>
  <c r="R205"/>
  <c r="O205"/>
  <c r="O204" s="1"/>
  <c r="T204" s="1"/>
  <c r="U204"/>
  <c r="S204"/>
  <c r="R204"/>
  <c r="Q204"/>
  <c r="U203"/>
  <c r="T203"/>
  <c r="S203"/>
  <c r="R203"/>
  <c r="Q203" s="1"/>
  <c r="U202"/>
  <c r="T202"/>
  <c r="S202"/>
  <c r="R202"/>
  <c r="Q202"/>
  <c r="U201"/>
  <c r="T201"/>
  <c r="S201"/>
  <c r="R201"/>
  <c r="Q201" s="1"/>
  <c r="U200"/>
  <c r="T200"/>
  <c r="S200"/>
  <c r="R200"/>
  <c r="Q200"/>
  <c r="U199"/>
  <c r="T199"/>
  <c r="S199"/>
  <c r="R199"/>
  <c r="Q199" s="1"/>
  <c r="U198"/>
  <c r="T198"/>
  <c r="S198"/>
  <c r="R198"/>
  <c r="Q198"/>
  <c r="U197"/>
  <c r="T197"/>
  <c r="S197"/>
  <c r="R197"/>
  <c r="Q197" s="1"/>
  <c r="U196"/>
  <c r="T196"/>
  <c r="S196"/>
  <c r="R196"/>
  <c r="Q196"/>
  <c r="U195"/>
  <c r="T195"/>
  <c r="S195"/>
  <c r="M195"/>
  <c r="R195" s="1"/>
  <c r="Q195" s="1"/>
  <c r="U194"/>
  <c r="T194"/>
  <c r="S194"/>
  <c r="R194"/>
  <c r="Q194"/>
  <c r="U193"/>
  <c r="T193"/>
  <c r="S193"/>
  <c r="M193"/>
  <c r="R193" s="1"/>
  <c r="Q193" s="1"/>
  <c r="U192"/>
  <c r="T192"/>
  <c r="S192"/>
  <c r="R192"/>
  <c r="Q192"/>
  <c r="U191"/>
  <c r="T191"/>
  <c r="S191"/>
  <c r="R191"/>
  <c r="Q191" s="1"/>
  <c r="U190"/>
  <c r="T190"/>
  <c r="S190"/>
  <c r="R190"/>
  <c r="Q190"/>
  <c r="P189"/>
  <c r="N189"/>
  <c r="L189"/>
  <c r="J189"/>
  <c r="H189"/>
  <c r="U188"/>
  <c r="T188"/>
  <c r="S188"/>
  <c r="R188"/>
  <c r="Q188"/>
  <c r="P187"/>
  <c r="N187"/>
  <c r="L187"/>
  <c r="J187"/>
  <c r="H187"/>
  <c r="U186"/>
  <c r="T186"/>
  <c r="S186"/>
  <c r="U185"/>
  <c r="T185"/>
  <c r="S185"/>
  <c r="R185"/>
  <c r="Q185" s="1"/>
  <c r="U184"/>
  <c r="T184"/>
  <c r="S184"/>
  <c r="R184"/>
  <c r="Q184"/>
  <c r="U183"/>
  <c r="T183"/>
  <c r="S183"/>
  <c r="R183"/>
  <c r="Q183" s="1"/>
  <c r="U182"/>
  <c r="T182"/>
  <c r="S182"/>
  <c r="R182"/>
  <c r="Q182"/>
  <c r="U181"/>
  <c r="T181"/>
  <c r="S181"/>
  <c r="U180"/>
  <c r="T180"/>
  <c r="S180"/>
  <c r="R180"/>
  <c r="Q180"/>
  <c r="U179"/>
  <c r="T179"/>
  <c r="S179"/>
  <c r="R179"/>
  <c r="Q179" s="1"/>
  <c r="U178"/>
  <c r="T178"/>
  <c r="S178"/>
  <c r="R178"/>
  <c r="Q178"/>
  <c r="U175"/>
  <c r="T175"/>
  <c r="S175"/>
  <c r="R175"/>
  <c r="Q175" s="1"/>
  <c r="U174"/>
  <c r="T174"/>
  <c r="S174"/>
  <c r="R174"/>
  <c r="Q174"/>
  <c r="U171"/>
  <c r="T171"/>
  <c r="S171"/>
  <c r="R171"/>
  <c r="Q171" s="1"/>
  <c r="U169"/>
  <c r="T169"/>
  <c r="S169"/>
  <c r="R169"/>
  <c r="Q169" s="1"/>
  <c r="U168"/>
  <c r="T168"/>
  <c r="S168"/>
  <c r="R168"/>
  <c r="Q168"/>
  <c r="U167"/>
  <c r="T167"/>
  <c r="S167"/>
  <c r="R167"/>
  <c r="Q167" s="1"/>
  <c r="U166"/>
  <c r="T166"/>
  <c r="S166"/>
  <c r="R166"/>
  <c r="Q166"/>
  <c r="U165"/>
  <c r="T165"/>
  <c r="S165"/>
  <c r="R165"/>
  <c r="Q165" s="1"/>
  <c r="U164"/>
  <c r="T164"/>
  <c r="S164"/>
  <c r="R164"/>
  <c r="Q164"/>
  <c r="U163"/>
  <c r="T163"/>
  <c r="S163"/>
  <c r="R163"/>
  <c r="Q163" s="1"/>
  <c r="U162"/>
  <c r="T162"/>
  <c r="S162"/>
  <c r="R162"/>
  <c r="Q162"/>
  <c r="U161"/>
  <c r="T161"/>
  <c r="S161"/>
  <c r="R161"/>
  <c r="Q161" s="1"/>
  <c r="U160"/>
  <c r="T160"/>
  <c r="S160"/>
  <c r="R160"/>
  <c r="Q160"/>
  <c r="U159"/>
  <c r="T159"/>
  <c r="S159"/>
  <c r="R159"/>
  <c r="Q159" s="1"/>
  <c r="U158"/>
  <c r="T158"/>
  <c r="S158"/>
  <c r="R158"/>
  <c r="Q158"/>
  <c r="U157"/>
  <c r="T157"/>
  <c r="S157"/>
  <c r="R157"/>
  <c r="Q157" s="1"/>
  <c r="U156"/>
  <c r="T156"/>
  <c r="S156"/>
  <c r="R156"/>
  <c r="Q156"/>
  <c r="U155"/>
  <c r="T155"/>
  <c r="S155"/>
  <c r="R155"/>
  <c r="Q155" s="1"/>
  <c r="U154"/>
  <c r="T154"/>
  <c r="S154"/>
  <c r="R154"/>
  <c r="Q154"/>
  <c r="U153"/>
  <c r="T153"/>
  <c r="S153"/>
  <c r="R153"/>
  <c r="Q153" s="1"/>
  <c r="U152"/>
  <c r="T152"/>
  <c r="S152"/>
  <c r="R152"/>
  <c r="Q152"/>
  <c r="U151"/>
  <c r="T151"/>
  <c r="S151"/>
  <c r="R151"/>
  <c r="Q151" s="1"/>
  <c r="L151"/>
  <c r="L205" s="1"/>
  <c r="L204" s="1"/>
  <c r="U150"/>
  <c r="T150"/>
  <c r="S150"/>
  <c r="R150"/>
  <c r="Q150" s="1"/>
  <c r="U149"/>
  <c r="S149"/>
  <c r="R149"/>
  <c r="Q149"/>
  <c r="O149"/>
  <c r="T149" s="1"/>
  <c r="L149"/>
  <c r="L148" s="1"/>
  <c r="U148"/>
  <c r="T148"/>
  <c r="S148"/>
  <c r="R148"/>
  <c r="Q148" s="1"/>
  <c r="O148"/>
  <c r="O147" s="1"/>
  <c r="T147" s="1"/>
  <c r="U147"/>
  <c r="Q147" s="1"/>
  <c r="S147"/>
  <c r="R147"/>
  <c r="L147"/>
  <c r="U146"/>
  <c r="T146"/>
  <c r="S146"/>
  <c r="R146"/>
  <c r="Q146" s="1"/>
  <c r="U145"/>
  <c r="T145"/>
  <c r="S145"/>
  <c r="R145"/>
  <c r="Q145"/>
  <c r="U144"/>
  <c r="T144"/>
  <c r="S144"/>
  <c r="R144"/>
  <c r="Q144" s="1"/>
  <c r="U143"/>
  <c r="T143"/>
  <c r="S143"/>
  <c r="R143"/>
  <c r="Q143"/>
  <c r="U142"/>
  <c r="T142"/>
  <c r="S142"/>
  <c r="R142"/>
  <c r="Q142" s="1"/>
  <c r="U141"/>
  <c r="T141"/>
  <c r="S141"/>
  <c r="R141"/>
  <c r="Q141"/>
  <c r="U140"/>
  <c r="T140"/>
  <c r="S140"/>
  <c r="R140"/>
  <c r="Q140" s="1"/>
  <c r="U139"/>
  <c r="T139"/>
  <c r="S139"/>
  <c r="R139"/>
  <c r="Q139"/>
  <c r="U138"/>
  <c r="T138"/>
  <c r="S138"/>
  <c r="R138"/>
  <c r="Q138" s="1"/>
  <c r="U137"/>
  <c r="T137"/>
  <c r="S137"/>
  <c r="R137"/>
  <c r="Q137"/>
  <c r="U136"/>
  <c r="T136"/>
  <c r="S136"/>
  <c r="R136"/>
  <c r="Q136" s="1"/>
  <c r="U135"/>
  <c r="T135"/>
  <c r="S135"/>
  <c r="R135"/>
  <c r="Q135"/>
  <c r="U134"/>
  <c r="T134"/>
  <c r="S134"/>
  <c r="R134"/>
  <c r="Q134" s="1"/>
  <c r="U133"/>
  <c r="T133"/>
  <c r="S133"/>
  <c r="R133"/>
  <c r="Q133"/>
  <c r="U132"/>
  <c r="T132"/>
  <c r="S132"/>
  <c r="R132"/>
  <c r="Q132" s="1"/>
  <c r="U131"/>
  <c r="T131"/>
  <c r="S131"/>
  <c r="R131"/>
  <c r="Q131"/>
  <c r="U130"/>
  <c r="T130"/>
  <c r="S130"/>
  <c r="R130"/>
  <c r="Q130" s="1"/>
  <c r="U129"/>
  <c r="T129"/>
  <c r="S129"/>
  <c r="R129"/>
  <c r="Q129"/>
  <c r="U128"/>
  <c r="T128"/>
  <c r="S128"/>
  <c r="R128"/>
  <c r="Q128" s="1"/>
  <c r="U127"/>
  <c r="T127"/>
  <c r="S127"/>
  <c r="R127"/>
  <c r="Q127"/>
  <c r="L127"/>
  <c r="U126"/>
  <c r="U125" s="1"/>
  <c r="T126"/>
  <c r="S126"/>
  <c r="S125" s="1"/>
  <c r="R126"/>
  <c r="Q126"/>
  <c r="Q125" s="1"/>
  <c r="P126"/>
  <c r="O126"/>
  <c r="N126"/>
  <c r="M126"/>
  <c r="L126"/>
  <c r="K126"/>
  <c r="J126"/>
  <c r="I126"/>
  <c r="H126"/>
  <c r="G126"/>
  <c r="T125"/>
  <c r="R125"/>
  <c r="P125"/>
  <c r="N125"/>
  <c r="L125"/>
  <c r="J125"/>
  <c r="H125"/>
  <c r="U124"/>
  <c r="T124"/>
  <c r="S124"/>
  <c r="R124"/>
  <c r="Q124"/>
  <c r="L124"/>
  <c r="U123"/>
  <c r="T123"/>
  <c r="S123"/>
  <c r="R123"/>
  <c r="Q123"/>
  <c r="L123"/>
  <c r="U122"/>
  <c r="T122"/>
  <c r="S122"/>
  <c r="R122"/>
  <c r="Q122"/>
  <c r="L122"/>
  <c r="U121"/>
  <c r="T121"/>
  <c r="S121"/>
  <c r="R121"/>
  <c r="Q121"/>
  <c r="L121"/>
  <c r="U120"/>
  <c r="T120"/>
  <c r="S120"/>
  <c r="R120"/>
  <c r="Q120"/>
  <c r="L120"/>
  <c r="U119"/>
  <c r="T119"/>
  <c r="S119"/>
  <c r="R119"/>
  <c r="Q119"/>
  <c r="L119"/>
  <c r="U118"/>
  <c r="U117" s="1"/>
  <c r="T118"/>
  <c r="S118"/>
  <c r="S117" s="1"/>
  <c r="S116" s="1"/>
  <c r="R118"/>
  <c r="Q118"/>
  <c r="Q117" s="1"/>
  <c r="P118"/>
  <c r="O118"/>
  <c r="O117" s="1"/>
  <c r="N118"/>
  <c r="M118"/>
  <c r="M117" s="1"/>
  <c r="L118"/>
  <c r="K118"/>
  <c r="K117" s="1"/>
  <c r="J118"/>
  <c r="I118"/>
  <c r="I117" s="1"/>
  <c r="H118"/>
  <c r="G118"/>
  <c r="G117" s="1"/>
  <c r="T117"/>
  <c r="T116" s="1"/>
  <c r="R117"/>
  <c r="R116" s="1"/>
  <c r="P117"/>
  <c r="P116" s="1"/>
  <c r="N117"/>
  <c r="N116" s="1"/>
  <c r="L117"/>
  <c r="L116" s="1"/>
  <c r="J117"/>
  <c r="J116" s="1"/>
  <c r="H117"/>
  <c r="H116" s="1"/>
  <c r="U116"/>
  <c r="Q116"/>
  <c r="U115"/>
  <c r="T115"/>
  <c r="S115"/>
  <c r="R115"/>
  <c r="Q115" s="1"/>
  <c r="U114"/>
  <c r="T114"/>
  <c r="S114"/>
  <c r="R114"/>
  <c r="Q114"/>
  <c r="U113"/>
  <c r="T113"/>
  <c r="S113"/>
  <c r="R113"/>
  <c r="Q113" s="1"/>
  <c r="U112"/>
  <c r="T112"/>
  <c r="S112"/>
  <c r="R112"/>
  <c r="Q112"/>
  <c r="U111"/>
  <c r="T111"/>
  <c r="S111"/>
  <c r="R111"/>
  <c r="Q111" s="1"/>
  <c r="L111"/>
  <c r="L110" s="1"/>
  <c r="L98" s="1"/>
  <c r="L97" s="1"/>
  <c r="U110"/>
  <c r="T110"/>
  <c r="S110"/>
  <c r="R110"/>
  <c r="Q110" s="1"/>
  <c r="M110"/>
  <c r="M186" s="1"/>
  <c r="R186" s="1"/>
  <c r="Q186" s="1"/>
  <c r="U109"/>
  <c r="T109"/>
  <c r="S109"/>
  <c r="R109"/>
  <c r="Q109"/>
  <c r="U108"/>
  <c r="T108"/>
  <c r="S108"/>
  <c r="R108"/>
  <c r="Q108" s="1"/>
  <c r="U107"/>
  <c r="T107"/>
  <c r="S107"/>
  <c r="R107"/>
  <c r="Q107"/>
  <c r="U106"/>
  <c r="T106"/>
  <c r="S106"/>
  <c r="R106"/>
  <c r="Q106" s="1"/>
  <c r="U105"/>
  <c r="T105"/>
  <c r="S105"/>
  <c r="R105"/>
  <c r="Q105"/>
  <c r="U104"/>
  <c r="T104"/>
  <c r="S104"/>
  <c r="R104"/>
  <c r="Q104" s="1"/>
  <c r="U103"/>
  <c r="T103"/>
  <c r="S103"/>
  <c r="R103"/>
  <c r="Q103"/>
  <c r="U102"/>
  <c r="T102"/>
  <c r="S102"/>
  <c r="R102"/>
  <c r="Q102" s="1"/>
  <c r="U101"/>
  <c r="T101"/>
  <c r="S101"/>
  <c r="R101"/>
  <c r="Q101"/>
  <c r="U100"/>
  <c r="T100"/>
  <c r="S100"/>
  <c r="R100"/>
  <c r="Q100" s="1"/>
  <c r="U99"/>
  <c r="T99"/>
  <c r="S99"/>
  <c r="R99"/>
  <c r="Q99"/>
  <c r="U98"/>
  <c r="T98"/>
  <c r="S98"/>
  <c r="M98"/>
  <c r="M97" s="1"/>
  <c r="R97" s="1"/>
  <c r="U97"/>
  <c r="T97"/>
  <c r="S97"/>
  <c r="Q97"/>
  <c r="U96"/>
  <c r="T96"/>
  <c r="S96"/>
  <c r="R96"/>
  <c r="Q96" s="1"/>
  <c r="U95"/>
  <c r="T95"/>
  <c r="S95"/>
  <c r="R95"/>
  <c r="Q95"/>
  <c r="L95"/>
  <c r="U94"/>
  <c r="T94"/>
  <c r="S94"/>
  <c r="R94"/>
  <c r="Q94"/>
  <c r="U93"/>
  <c r="T93"/>
  <c r="T89" s="1"/>
  <c r="T88" s="1"/>
  <c r="S93"/>
  <c r="R93"/>
  <c r="Q93" s="1"/>
  <c r="U92"/>
  <c r="T92"/>
  <c r="S92"/>
  <c r="R92"/>
  <c r="Q92"/>
  <c r="U91"/>
  <c r="T91"/>
  <c r="S91"/>
  <c r="R91"/>
  <c r="Q91" s="1"/>
  <c r="U90"/>
  <c r="U89" s="1"/>
  <c r="U88" s="1"/>
  <c r="U84" s="1"/>
  <c r="T90"/>
  <c r="S90"/>
  <c r="S89" s="1"/>
  <c r="R90"/>
  <c r="Q90"/>
  <c r="Q89" s="1"/>
  <c r="Q88" s="1"/>
  <c r="R89"/>
  <c r="R88" s="1"/>
  <c r="P89"/>
  <c r="P88" s="1"/>
  <c r="P84" s="1"/>
  <c r="O89"/>
  <c r="N89"/>
  <c r="N88" s="1"/>
  <c r="N84" s="1"/>
  <c r="M89"/>
  <c r="L89"/>
  <c r="L88" s="1"/>
  <c r="L84" s="1"/>
  <c r="K89"/>
  <c r="J89"/>
  <c r="J88" s="1"/>
  <c r="J84" s="1"/>
  <c r="I89"/>
  <c r="H89"/>
  <c r="H88" s="1"/>
  <c r="H84" s="1"/>
  <c r="G89"/>
  <c r="S88"/>
  <c r="S84" s="1"/>
  <c r="O88"/>
  <c r="O84" s="1"/>
  <c r="M88"/>
  <c r="K88"/>
  <c r="K84" s="1"/>
  <c r="I88"/>
  <c r="G88"/>
  <c r="G84" s="1"/>
  <c r="U87"/>
  <c r="T87"/>
  <c r="S87"/>
  <c r="R87"/>
  <c r="Q87" s="1"/>
  <c r="U86"/>
  <c r="T86"/>
  <c r="S86"/>
  <c r="R86"/>
  <c r="Q86"/>
  <c r="U85"/>
  <c r="T85"/>
  <c r="S85"/>
  <c r="R85"/>
  <c r="M84"/>
  <c r="I84"/>
  <c r="U83"/>
  <c r="T83"/>
  <c r="S83"/>
  <c r="R83"/>
  <c r="Q83" s="1"/>
  <c r="U82"/>
  <c r="T82"/>
  <c r="S82"/>
  <c r="R82"/>
  <c r="Q82"/>
  <c r="U81"/>
  <c r="T81"/>
  <c r="S81"/>
  <c r="R81"/>
  <c r="Q81" s="1"/>
  <c r="U80"/>
  <c r="T80"/>
  <c r="S80"/>
  <c r="R80"/>
  <c r="Q80"/>
  <c r="U79"/>
  <c r="T79"/>
  <c r="S79"/>
  <c r="R79"/>
  <c r="Q79" s="1"/>
  <c r="U78"/>
  <c r="T78"/>
  <c r="S78"/>
  <c r="R78"/>
  <c r="Q78"/>
  <c r="U77"/>
  <c r="T77"/>
  <c r="S77"/>
  <c r="R77"/>
  <c r="Q77" s="1"/>
  <c r="U76"/>
  <c r="T76"/>
  <c r="S76"/>
  <c r="R76"/>
  <c r="Q76"/>
  <c r="L76"/>
  <c r="U75"/>
  <c r="T75"/>
  <c r="S75"/>
  <c r="Q75"/>
  <c r="M75"/>
  <c r="L75"/>
  <c r="L195" s="1"/>
  <c r="L193" s="1"/>
  <c r="H75"/>
  <c r="R75" s="1"/>
  <c r="G75"/>
  <c r="G74" s="1"/>
  <c r="U74"/>
  <c r="T74"/>
  <c r="S74"/>
  <c r="M74"/>
  <c r="H74"/>
  <c r="R74" s="1"/>
  <c r="Q74" s="1"/>
  <c r="U73"/>
  <c r="T73"/>
  <c r="S73"/>
  <c r="R72"/>
  <c r="Q72"/>
  <c r="L72"/>
  <c r="U71"/>
  <c r="T71"/>
  <c r="S71"/>
  <c r="R71"/>
  <c r="Q71"/>
  <c r="U70"/>
  <c r="T70"/>
  <c r="S70"/>
  <c r="R70"/>
  <c r="Q70" s="1"/>
  <c r="U69"/>
  <c r="T69"/>
  <c r="S69"/>
  <c r="S65" s="1"/>
  <c r="S189" s="1"/>
  <c r="R69"/>
  <c r="Q69"/>
  <c r="U68"/>
  <c r="T68"/>
  <c r="S68"/>
  <c r="R68"/>
  <c r="Q68" s="1"/>
  <c r="U67"/>
  <c r="T67"/>
  <c r="S67"/>
  <c r="R67"/>
  <c r="Q67"/>
  <c r="U66"/>
  <c r="T66"/>
  <c r="S66"/>
  <c r="R66"/>
  <c r="P65"/>
  <c r="O65"/>
  <c r="N65"/>
  <c r="M65"/>
  <c r="L65"/>
  <c r="K65"/>
  <c r="K189" s="1"/>
  <c r="J65"/>
  <c r="I65"/>
  <c r="I189" s="1"/>
  <c r="I187" s="1"/>
  <c r="H65"/>
  <c r="G65"/>
  <c r="G189" s="1"/>
  <c r="G187" s="1"/>
  <c r="P64"/>
  <c r="U64" s="1"/>
  <c r="N64"/>
  <c r="S64" s="1"/>
  <c r="L64"/>
  <c r="P63"/>
  <c r="U63" s="1"/>
  <c r="L63"/>
  <c r="U62"/>
  <c r="T62"/>
  <c r="S62"/>
  <c r="R62"/>
  <c r="Q62" s="1"/>
  <c r="U61"/>
  <c r="T61"/>
  <c r="S61"/>
  <c r="R61"/>
  <c r="Q61"/>
  <c r="U60"/>
  <c r="T60"/>
  <c r="S60"/>
  <c r="R60"/>
  <c r="Q60" s="1"/>
  <c r="U59"/>
  <c r="T59"/>
  <c r="S59"/>
  <c r="R59"/>
  <c r="Q59"/>
  <c r="U58"/>
  <c r="T58"/>
  <c r="S58"/>
  <c r="R58"/>
  <c r="Q58" s="1"/>
  <c r="U57"/>
  <c r="T57"/>
  <c r="S57"/>
  <c r="R57"/>
  <c r="Q57"/>
  <c r="U56"/>
  <c r="T56"/>
  <c r="S56"/>
  <c r="R56"/>
  <c r="Q56" s="1"/>
  <c r="U55"/>
  <c r="T55"/>
  <c r="S55"/>
  <c r="R55"/>
  <c r="Q55"/>
  <c r="U54"/>
  <c r="T54"/>
  <c r="S54"/>
  <c r="R54"/>
  <c r="Q54" s="1"/>
  <c r="U53"/>
  <c r="T53"/>
  <c r="S53"/>
  <c r="R53"/>
  <c r="Q53"/>
  <c r="U52"/>
  <c r="T52"/>
  <c r="S52"/>
  <c r="R52"/>
  <c r="Q52" s="1"/>
  <c r="U51"/>
  <c r="T51"/>
  <c r="S51"/>
  <c r="R51"/>
  <c r="Q51"/>
  <c r="U50"/>
  <c r="T50"/>
  <c r="S50"/>
  <c r="R50"/>
  <c r="Q50" s="1"/>
  <c r="U49"/>
  <c r="T49"/>
  <c r="S49"/>
  <c r="R49"/>
  <c r="Q49"/>
  <c r="U48"/>
  <c r="T48"/>
  <c r="S48"/>
  <c r="R48"/>
  <c r="Q48" s="1"/>
  <c r="U47"/>
  <c r="T47"/>
  <c r="S47"/>
  <c r="R47"/>
  <c r="Q47"/>
  <c r="U46"/>
  <c r="T46"/>
  <c r="S46"/>
  <c r="R46"/>
  <c r="Q46" s="1"/>
  <c r="U45"/>
  <c r="T45"/>
  <c r="S45"/>
  <c r="R45"/>
  <c r="Q45"/>
  <c r="U44"/>
  <c r="T44"/>
  <c r="S44"/>
  <c r="R44"/>
  <c r="Q44" s="1"/>
  <c r="U43"/>
  <c r="T43"/>
  <c r="S43"/>
  <c r="R43"/>
  <c r="Q43"/>
  <c r="U42"/>
  <c r="T42"/>
  <c r="S42"/>
  <c r="R42"/>
  <c r="Q42"/>
  <c r="U41"/>
  <c r="T41"/>
  <c r="S41"/>
  <c r="S37" s="1"/>
  <c r="S173" s="1"/>
  <c r="S172" s="1"/>
  <c r="R41"/>
  <c r="Q41"/>
  <c r="U40"/>
  <c r="T40"/>
  <c r="T37" s="1"/>
  <c r="S40"/>
  <c r="R40"/>
  <c r="Q40"/>
  <c r="U39"/>
  <c r="U37" s="1"/>
  <c r="U173" s="1"/>
  <c r="U172" s="1"/>
  <c r="T39"/>
  <c r="R39"/>
  <c r="L39"/>
  <c r="Q39" s="1"/>
  <c r="U38"/>
  <c r="T38"/>
  <c r="S38"/>
  <c r="R38"/>
  <c r="L38"/>
  <c r="Q38" s="1"/>
  <c r="Q37" s="1"/>
  <c r="Q173" s="1"/>
  <c r="Q172" s="1"/>
  <c r="R37"/>
  <c r="R36" s="1"/>
  <c r="P37"/>
  <c r="P36" s="1"/>
  <c r="O37"/>
  <c r="O173" s="1"/>
  <c r="O172" s="1"/>
  <c r="N37"/>
  <c r="N36" s="1"/>
  <c r="M37"/>
  <c r="M173" s="1"/>
  <c r="M172" s="1"/>
  <c r="K37"/>
  <c r="K173" s="1"/>
  <c r="K172" s="1"/>
  <c r="J37"/>
  <c r="J36" s="1"/>
  <c r="I37"/>
  <c r="I173" s="1"/>
  <c r="I172" s="1"/>
  <c r="H37"/>
  <c r="H36" s="1"/>
  <c r="G37"/>
  <c r="G173" s="1"/>
  <c r="G172" s="1"/>
  <c r="S36"/>
  <c r="S35" s="1"/>
  <c r="O36"/>
  <c r="O35" s="1"/>
  <c r="M36"/>
  <c r="M35" s="1"/>
  <c r="K36"/>
  <c r="K35" s="1"/>
  <c r="I36"/>
  <c r="I35" s="1"/>
  <c r="G36"/>
  <c r="G35" s="1"/>
  <c r="R35"/>
  <c r="P35"/>
  <c r="N35"/>
  <c r="J35"/>
  <c r="H35"/>
  <c r="U34"/>
  <c r="T34"/>
  <c r="S34"/>
  <c r="R34"/>
  <c r="Q34"/>
  <c r="L34"/>
  <c r="U33"/>
  <c r="U32" s="1"/>
  <c r="T33"/>
  <c r="S33"/>
  <c r="S32" s="1"/>
  <c r="S29" s="1"/>
  <c r="S28" s="1"/>
  <c r="R33"/>
  <c r="Q33"/>
  <c r="Q32" s="1"/>
  <c r="T32"/>
  <c r="R32"/>
  <c r="P32"/>
  <c r="P29" s="1"/>
  <c r="O32"/>
  <c r="N32"/>
  <c r="N29" s="1"/>
  <c r="M32"/>
  <c r="M214" s="1"/>
  <c r="R214" s="1"/>
  <c r="Q214" s="1"/>
  <c r="L32"/>
  <c r="L29" s="1"/>
  <c r="K32"/>
  <c r="J32"/>
  <c r="J29" s="1"/>
  <c r="I32"/>
  <c r="H32"/>
  <c r="H29" s="1"/>
  <c r="G32"/>
  <c r="U31"/>
  <c r="T31"/>
  <c r="S31"/>
  <c r="R31"/>
  <c r="Q31"/>
  <c r="U30"/>
  <c r="U213" s="1"/>
  <c r="U212" s="1"/>
  <c r="T30"/>
  <c r="T29" s="1"/>
  <c r="S30"/>
  <c r="S213" s="1"/>
  <c r="S212" s="1"/>
  <c r="R30"/>
  <c r="U29"/>
  <c r="U28" s="1"/>
  <c r="O29"/>
  <c r="O28" s="1"/>
  <c r="M29"/>
  <c r="M28" s="1"/>
  <c r="K29"/>
  <c r="K28" s="1"/>
  <c r="I29"/>
  <c r="I28" s="1"/>
  <c r="G29"/>
  <c r="G28" s="1"/>
  <c r="T28"/>
  <c r="P28"/>
  <c r="N28"/>
  <c r="L28"/>
  <c r="J28"/>
  <c r="H28"/>
  <c r="U27"/>
  <c r="T27"/>
  <c r="S27"/>
  <c r="R27"/>
  <c r="Q27"/>
  <c r="L27"/>
  <c r="U26"/>
  <c r="U25" s="1"/>
  <c r="T26"/>
  <c r="S26"/>
  <c r="R26"/>
  <c r="Q26"/>
  <c r="P26"/>
  <c r="O26"/>
  <c r="N26"/>
  <c r="M26"/>
  <c r="L26"/>
  <c r="K26"/>
  <c r="J26"/>
  <c r="I26"/>
  <c r="H26"/>
  <c r="G26"/>
  <c r="T25"/>
  <c r="T24" s="1"/>
  <c r="S25"/>
  <c r="R25"/>
  <c r="R24" s="1"/>
  <c r="Q25"/>
  <c r="P25"/>
  <c r="P24" s="1"/>
  <c r="O25"/>
  <c r="N25"/>
  <c r="N24" s="1"/>
  <c r="M25"/>
  <c r="L25"/>
  <c r="L24" s="1"/>
  <c r="K25"/>
  <c r="J25"/>
  <c r="J24" s="1"/>
  <c r="I25"/>
  <c r="H25"/>
  <c r="H24" s="1"/>
  <c r="G25"/>
  <c r="U24"/>
  <c r="S24"/>
  <c r="Q24"/>
  <c r="O24"/>
  <c r="M24"/>
  <c r="K24"/>
  <c r="I24"/>
  <c r="G24"/>
  <c r="R23"/>
  <c r="Q23"/>
  <c r="U22"/>
  <c r="T22"/>
  <c r="S22"/>
  <c r="R22"/>
  <c r="Q22" s="1"/>
  <c r="L22"/>
  <c r="U21"/>
  <c r="T21"/>
  <c r="S21"/>
  <c r="R21"/>
  <c r="Q21" s="1"/>
  <c r="L21"/>
  <c r="U20"/>
  <c r="T20"/>
  <c r="S20"/>
  <c r="R20"/>
  <c r="Q20" s="1"/>
  <c r="L20"/>
  <c r="U19"/>
  <c r="T19"/>
  <c r="S19"/>
  <c r="R19"/>
  <c r="Q19" s="1"/>
  <c r="L19"/>
  <c r="U18"/>
  <c r="T18"/>
  <c r="S18"/>
  <c r="R18"/>
  <c r="Q18" s="1"/>
  <c r="U17"/>
  <c r="T17"/>
  <c r="S17"/>
  <c r="R17"/>
  <c r="Q17"/>
  <c r="L17"/>
  <c r="U16"/>
  <c r="U15" s="1"/>
  <c r="T16"/>
  <c r="S16"/>
  <c r="S15" s="1"/>
  <c r="R16"/>
  <c r="Q16"/>
  <c r="T15"/>
  <c r="T14" s="1"/>
  <c r="T13" s="1"/>
  <c r="R15"/>
  <c r="R177" s="1"/>
  <c r="R176" s="1"/>
  <c r="P15"/>
  <c r="P14" s="1"/>
  <c r="P13" s="1"/>
  <c r="P8" s="1"/>
  <c r="O15"/>
  <c r="O177" s="1"/>
  <c r="O176" s="1"/>
  <c r="N15"/>
  <c r="N177" s="1"/>
  <c r="N176" s="1"/>
  <c r="M15"/>
  <c r="M177" s="1"/>
  <c r="M176" s="1"/>
  <c r="L15"/>
  <c r="L14" s="1"/>
  <c r="L13" s="1"/>
  <c r="K15"/>
  <c r="K177" s="1"/>
  <c r="K176" s="1"/>
  <c r="J15"/>
  <c r="J177" s="1"/>
  <c r="J176" s="1"/>
  <c r="I15"/>
  <c r="I177" s="1"/>
  <c r="I176" s="1"/>
  <c r="H15"/>
  <c r="H14" s="1"/>
  <c r="H13" s="1"/>
  <c r="H8" s="1"/>
  <c r="G15"/>
  <c r="G177" s="1"/>
  <c r="G176" s="1"/>
  <c r="O14"/>
  <c r="O13" s="1"/>
  <c r="M14"/>
  <c r="M13" s="1"/>
  <c r="K14"/>
  <c r="K13" s="1"/>
  <c r="I14"/>
  <c r="I13" s="1"/>
  <c r="G14"/>
  <c r="G13" s="1"/>
  <c r="U12"/>
  <c r="T12"/>
  <c r="S12"/>
  <c r="R12"/>
  <c r="Q12"/>
  <c r="U11"/>
  <c r="T11"/>
  <c r="S11"/>
  <c r="R11"/>
  <c r="Q11" s="1"/>
  <c r="U10"/>
  <c r="T10"/>
  <c r="S10"/>
  <c r="R10"/>
  <c r="Q10"/>
  <c r="U9"/>
  <c r="T9"/>
  <c r="S9"/>
  <c r="R9"/>
  <c r="Q9" s="1"/>
  <c r="S177" l="1"/>
  <c r="S176" s="1"/>
  <c r="S14"/>
  <c r="S13" s="1"/>
  <c r="U177"/>
  <c r="U176" s="1"/>
  <c r="U14"/>
  <c r="U13" s="1"/>
  <c r="Q15"/>
  <c r="T36"/>
  <c r="T35" s="1"/>
  <c r="T173"/>
  <c r="T172" s="1"/>
  <c r="U189"/>
  <c r="K187"/>
  <c r="K170" s="1"/>
  <c r="M189"/>
  <c r="M187" s="1"/>
  <c r="M64"/>
  <c r="O189"/>
  <c r="O187" s="1"/>
  <c r="O170" s="1"/>
  <c r="O64"/>
  <c r="G213"/>
  <c r="G212" s="1"/>
  <c r="G170" s="1"/>
  <c r="G125"/>
  <c r="G116" s="1"/>
  <c r="G8" s="1"/>
  <c r="I213"/>
  <c r="I212" s="1"/>
  <c r="I170" s="1"/>
  <c r="I125"/>
  <c r="I116" s="1"/>
  <c r="I8" s="1"/>
  <c r="K213"/>
  <c r="K212" s="1"/>
  <c r="K125"/>
  <c r="K116" s="1"/>
  <c r="K8" s="1"/>
  <c r="M213"/>
  <c r="M212" s="1"/>
  <c r="M125"/>
  <c r="M116" s="1"/>
  <c r="O213"/>
  <c r="O212" s="1"/>
  <c r="O125"/>
  <c r="O116" s="1"/>
  <c r="U65"/>
  <c r="H173"/>
  <c r="H172" s="1"/>
  <c r="P173"/>
  <c r="P172" s="1"/>
  <c r="H177"/>
  <c r="H176" s="1"/>
  <c r="L177"/>
  <c r="L176" s="1"/>
  <c r="P177"/>
  <c r="P176" s="1"/>
  <c r="T177"/>
  <c r="T176" s="1"/>
  <c r="L186"/>
  <c r="L181" s="1"/>
  <c r="S187"/>
  <c r="S170" s="1"/>
  <c r="U187"/>
  <c r="U170" s="1"/>
  <c r="T213"/>
  <c r="T212" s="1"/>
  <c r="Q30"/>
  <c r="R29"/>
  <c r="R28" s="1"/>
  <c r="Q66"/>
  <c r="Q65" s="1"/>
  <c r="Q189" s="1"/>
  <c r="Q187" s="1"/>
  <c r="R65"/>
  <c r="R189" s="1"/>
  <c r="R187" s="1"/>
  <c r="L74"/>
  <c r="L73" s="1"/>
  <c r="M73"/>
  <c r="R73" s="1"/>
  <c r="Q73" s="1"/>
  <c r="Q85"/>
  <c r="Q84" s="1"/>
  <c r="R84"/>
  <c r="J14"/>
  <c r="J13" s="1"/>
  <c r="J8" s="1"/>
  <c r="N14"/>
  <c r="N13" s="1"/>
  <c r="N8" s="1"/>
  <c r="R14"/>
  <c r="R13" s="1"/>
  <c r="Q36"/>
  <c r="Q35" s="1"/>
  <c r="U36"/>
  <c r="U35" s="1"/>
  <c r="L37"/>
  <c r="N63"/>
  <c r="S63" s="1"/>
  <c r="T65"/>
  <c r="T189" s="1"/>
  <c r="T187" s="1"/>
  <c r="T84"/>
  <c r="R98"/>
  <c r="Q98" s="1"/>
  <c r="J173"/>
  <c r="J172" s="1"/>
  <c r="J170" s="1"/>
  <c r="N173"/>
  <c r="N172" s="1"/>
  <c r="N170" s="1"/>
  <c r="R173"/>
  <c r="R172" s="1"/>
  <c r="M181"/>
  <c r="R181" s="1"/>
  <c r="Q181" s="1"/>
  <c r="T205"/>
  <c r="Q205" s="1"/>
  <c r="R213"/>
  <c r="R212" s="1"/>
  <c r="L214"/>
  <c r="L212" s="1"/>
  <c r="R170" l="1"/>
  <c r="P170"/>
  <c r="M170"/>
  <c r="L36"/>
  <c r="L35" s="1"/>
  <c r="L8" s="1"/>
  <c r="L173"/>
  <c r="L172" s="1"/>
  <c r="L170" s="1"/>
  <c r="Q213"/>
  <c r="Q212" s="1"/>
  <c r="Q29"/>
  <c r="Q28" s="1"/>
  <c r="O63"/>
  <c r="T64"/>
  <c r="M63"/>
  <c r="R64"/>
  <c r="Q64" s="1"/>
  <c r="Q177"/>
  <c r="Q176" s="1"/>
  <c r="Q170" s="1"/>
  <c r="Q14"/>
  <c r="Q13" s="1"/>
  <c r="H170"/>
  <c r="T170"/>
  <c r="U8"/>
  <c r="S8"/>
  <c r="R63" l="1"/>
  <c r="M8"/>
  <c r="T63"/>
  <c r="T8" s="1"/>
  <c r="O8"/>
  <c r="Q63" l="1"/>
  <c r="Q8" s="1"/>
  <c r="R8"/>
</calcChain>
</file>

<file path=xl/sharedStrings.xml><?xml version="1.0" encoding="utf-8"?>
<sst xmlns="http://schemas.openxmlformats.org/spreadsheetml/2006/main" count="405" uniqueCount="200">
  <si>
    <t>-mii lei-</t>
  </si>
  <si>
    <t>Beneficiar, proiect</t>
  </si>
  <si>
    <t>Codul</t>
  </si>
  <si>
    <t>Aprobat (rectificat)</t>
  </si>
  <si>
    <t>Propuneri de modificare (+;-)</t>
  </si>
  <si>
    <t>Precizat (rectificat)</t>
  </si>
  <si>
    <t>Suma</t>
  </si>
  <si>
    <t>inclusiv</t>
  </si>
  <si>
    <t>autorităţii publice</t>
  </si>
  <si>
    <t>grupei principale</t>
  </si>
  <si>
    <t>grupei</t>
  </si>
  <si>
    <t>programului</t>
  </si>
  <si>
    <t>subprogramului</t>
  </si>
  <si>
    <t>compo-nenta de bază</t>
  </si>
  <si>
    <t>mijloace speciale</t>
  </si>
  <si>
    <t>fonduri speciale</t>
  </si>
  <si>
    <t>proiecte finanţate din surse externe</t>
  </si>
  <si>
    <t>componenta de bază</t>
  </si>
  <si>
    <t xml:space="preserve">T O T A L </t>
  </si>
  <si>
    <t>Curtea Constituţională</t>
  </si>
  <si>
    <t>Jurisdicţia constituțională</t>
  </si>
  <si>
    <t>4'</t>
  </si>
  <si>
    <t>Autoritatea de jurisdicţie constituțională</t>
  </si>
  <si>
    <t>Construcția blocului B al sediului Curţii Constituţionale, str. A. Lăpuşneanu, nr.28, municipiul Chişinău</t>
  </si>
  <si>
    <t>4</t>
  </si>
  <si>
    <t>1</t>
  </si>
  <si>
    <t>Consiliul Superior al Magistraturii</t>
  </si>
  <si>
    <t>Justiţia</t>
  </si>
  <si>
    <t>Instanţe judecătoreşti</t>
  </si>
  <si>
    <t>Extinderea sediului Curţii de Apel Chişinău, str.Teilor, nr.4, municipiul Chişinău</t>
  </si>
  <si>
    <t>40</t>
  </si>
  <si>
    <t>Reconstrucţia sediului Judecătoriei sectorului Botanica, str. N. Zelinski nr. 13, municipiul Chişinău</t>
  </si>
  <si>
    <t>5</t>
  </si>
  <si>
    <t>Reconstrucţia sediului Judecătoriei sectorului Rîșcani, str. Kiev nr. 3, municipiul Chişinău</t>
  </si>
  <si>
    <t>Reconstrucţia sediului Judecătoriei sectorului Buiucani, bd.Ştefan cel Mare şi Sfînt, nr.200, municipiul Chişinău</t>
  </si>
  <si>
    <t>Construcţia sediului Judecătoriei Ungheni</t>
  </si>
  <si>
    <t>Reconstrucţia sediului Judecătoriei Anenii Noi</t>
  </si>
  <si>
    <t>Reconstrucţia sediului Judecătoriei Taraclia</t>
  </si>
  <si>
    <t>Reconstrucţia sediului Judecătoriei Cantemir</t>
  </si>
  <si>
    <t>Curtea Supremă de Justiţie</t>
  </si>
  <si>
    <t>Construcția cantinei Curţii Supreme de Justiţie, str.M.Kogălniceanu nr.70, municipiul Chişinău</t>
  </si>
  <si>
    <t>3</t>
  </si>
  <si>
    <t>Ministerul Economiei</t>
  </si>
  <si>
    <t>Complexul pentru combustibil şi energie</t>
  </si>
  <si>
    <t>Reţele de gaze</t>
  </si>
  <si>
    <t>Proiectul „Conducta de interconectare a sistemului de transport de gaze naturale din România cu sistemul de transport de gaze naturale din Republica Moldova pe direcţia Iaşi - Ungheni”</t>
  </si>
  <si>
    <t>58</t>
  </si>
  <si>
    <t>2</t>
  </si>
  <si>
    <t>Reţele electrice</t>
  </si>
  <si>
    <t>Proiectul "Reabilitarea reţelelor electrice"</t>
  </si>
  <si>
    <t>Proiectul "Interconectarea sistemelor energetice ale Republicii Moldova şi Ucrainei la Comunitatea Europeană a Operatorilor de Energie Electrică (ENTSO-E)"</t>
  </si>
  <si>
    <t>Ministerul Finanţelor</t>
  </si>
  <si>
    <t>Serviciile de stat cu destinaţie generală</t>
  </si>
  <si>
    <t>Activitate financiară, bugetar-fiscală şi de control</t>
  </si>
  <si>
    <t>Infrastructura Biroului vamal Leuşeni</t>
  </si>
  <si>
    <t>Infrastructura Postului vamal Giurgiuleşti</t>
  </si>
  <si>
    <t>Infrastructura Postului vamal Sculeni</t>
  </si>
  <si>
    <t>Infrastructura Postului vamal Costeşti-Stînca</t>
  </si>
  <si>
    <t>Infrastructura Postului vamal Otaci-Moghiliov</t>
  </si>
  <si>
    <t>Proiectul "IMPEFO - îmbunătăţirea cooperării transfrontaliere între Republica Moldova şi România privind produsele petroliere şi alimentare (construcţia laboratorului vamal, municipiul Chişinău)"</t>
  </si>
  <si>
    <t>Ministerul Agriculturii şi Industriei Alimentare</t>
  </si>
  <si>
    <t>Învăţămîntul</t>
  </si>
  <si>
    <t>Învăţămînt superior</t>
  </si>
  <si>
    <t>Construcţia clădirilor Clinicii veterinare a Universităţii Agrare de Stat din Moldova, str. Mirceşti, municipiul Chişinău</t>
  </si>
  <si>
    <t>88</t>
  </si>
  <si>
    <t>10</t>
  </si>
  <si>
    <t>Ministerul Muncii, Protecţiei Sociale şi Familiei</t>
  </si>
  <si>
    <t>Asigurarea şi asistenţa socială</t>
  </si>
  <si>
    <t>Instituţii ale asistenţei sociale</t>
  </si>
  <si>
    <t>90</t>
  </si>
  <si>
    <t>Construcţia anexei la clădirea Centrului de Asistenţă şi Protecţie a Victimelor şi Potenţialelor Victime ale Traficului de Fiinţe Umane, str.Burebista, nr.93, municipiul Chişinău</t>
  </si>
  <si>
    <t>Gospodăria comunală şi gospodăria de exploatare a fondului de locuinţe</t>
  </si>
  <si>
    <t>Gospodărie de exploatare a fondului de locuinţe</t>
  </si>
  <si>
    <t>Construcţia blocului locativ pentru participanţii la lichidarea consecinţelor avariei de la C.A.E. Cernobîl, str. Alba Iulia, nr.97, municipiul Chişinău</t>
  </si>
  <si>
    <t>75</t>
  </si>
  <si>
    <t>Ministerul Sănătăţii</t>
  </si>
  <si>
    <t>Ocrotirea sănătăţii</t>
  </si>
  <si>
    <t>Servicii şi instituţii sanitaro-epidemiologice şi de profilaxie</t>
  </si>
  <si>
    <t>Construcţia anexei la clădirea Centrului de Sănătate Publică, str.Hîjdeu nr.49, municipiul Chişinău</t>
  </si>
  <si>
    <t>80</t>
  </si>
  <si>
    <t>Programe naţionale de ocrotire a sănătăţii</t>
  </si>
  <si>
    <t>Proiectul "Reconstrucția Spitalului Clinic Republican"</t>
  </si>
  <si>
    <t>19</t>
  </si>
  <si>
    <t>Reconstrucția blocului curativ nr.4 și blocului de reanimare ale Centrului Naţional Ştiinţifico-Practic de Medicină de Urgenţă, str.T.Ciorbă nr.1, municipiul Chișinău</t>
  </si>
  <si>
    <t>Reconstrucţia clădirilor Spitalului de Boli Tuberculoase din satul Vorniceni, raionul Străşeni</t>
  </si>
  <si>
    <t>Ministerul Educaţiei</t>
  </si>
  <si>
    <t>Învăţămînt secundar</t>
  </si>
  <si>
    <t>Construcţia căminului Şcolii Profesionale, oraşul Nisporeni</t>
  </si>
  <si>
    <t>8</t>
  </si>
  <si>
    <t>Centrala termică pe gaze naturale a Școlii-internat, satul Cărpineni, raionul Hîncesti</t>
  </si>
  <si>
    <t>Gazificarea clădirilor Școlii-internat sanatoriale, satul Ivancea, raionul Orhei</t>
  </si>
  <si>
    <t>Gazificarea clădirilor Școlii Profesionale, oraşul Cimişlia</t>
  </si>
  <si>
    <t>Gazificarea clădirilor Școlii Profesionale, oraşul Leova</t>
  </si>
  <si>
    <t>Centrala termică pe gaze naturale a Școlii de Meserii nr.10, oraşul Briceni</t>
  </si>
  <si>
    <t xml:space="preserve">Centrala termică pe gaze naturale a Școlii Profesionale, orașul Ștefan-Vodă </t>
  </si>
  <si>
    <t xml:space="preserve">Ministerul Culturii </t>
  </si>
  <si>
    <t>Cultura, arta, sportul şi activitățile pentru tineret</t>
  </si>
  <si>
    <t xml:space="preserve">Instituţii şi activităţi în domeniul culturii, artei şi sportului neatribuite la alte grupe </t>
  </si>
  <si>
    <t>Restaurarea edificiului Muzeului Naţional de Arte, str.31 August 1989 nr.115, municipiul Chişinău</t>
  </si>
  <si>
    <t>85</t>
  </si>
  <si>
    <t>Edificarea şi instalarea plăcii comemorative "Auguste Baillayre" pe edificiul Muzeului Naţional de Artă al Moldovei, str.31 August 1989 nr.115, municipiul Chişinău</t>
  </si>
  <si>
    <t>Restaurarea edificiului Sălii cu Orgă, bd.Ştefan cel Mare şi Sfînt, nr.81, municipiul Chişinău</t>
  </si>
  <si>
    <t>Restaurarea edificiului blocului de studii nr.1 al Academiei de Muzică, Teatru şi Arte Plastice, str. A. Mateevici, nr.111, municipiul Chişinău</t>
  </si>
  <si>
    <t xml:space="preserve">Reconstrucţia edificiului Bibliotecii Naţionale pentru Copii „Ion Creangă”, str. Şciusev, nr.65, municipiul Chişinău </t>
  </si>
  <si>
    <t xml:space="preserve">Reconstrucţia edificiului Teatrului-studio "С улицы Роз", str.Cuza Vodă, nr.17/1, municipiul Chişinău </t>
  </si>
  <si>
    <t>Restaurarea "Conacului familiei Lazo", filiala Muzeului Naţional de Arheologie şi Istorie, satul Piatra, raionul Orhei</t>
  </si>
  <si>
    <t>Restaurarea Casei-muzeu "Grigore Vieru", satul Pererîta, raionul Briceni</t>
  </si>
  <si>
    <t>Ministerul Justiţiei</t>
  </si>
  <si>
    <t>Autorităţi din domeniul justiţiei neatribuite la alte grupe</t>
  </si>
  <si>
    <t>Reconstrucţia sediului Oficiului stării civile oraşul Edineţ</t>
  </si>
  <si>
    <t>11</t>
  </si>
  <si>
    <t>Menţinerea ordinii publice şi securitatea naţională</t>
  </si>
  <si>
    <t>Penitenciare</t>
  </si>
  <si>
    <t>Construcţia casei de arest cu capacitatea de 650 locuri, municipiul Bălţi</t>
  </si>
  <si>
    <t>43</t>
  </si>
  <si>
    <t>Reconstrucţia Penitenciarului nr.3, oraşul Leova</t>
  </si>
  <si>
    <t>Reconstrucţia Penitenciarului nr.5, oraşul Cahul</t>
  </si>
  <si>
    <t>Reconstrucţia Penitenciarului nr.6, oraşul Soroca</t>
  </si>
  <si>
    <t>Reconstrucţia Penitenciarului nr.10, satul Goian, municipiul Chişinău</t>
  </si>
  <si>
    <t>Proiectul "Construcţia casei de arest" (construcţia Penitenciarului nr.13, municipiul Chişinău)</t>
  </si>
  <si>
    <t>Reconstrucţia Penitenciarului nr.17, oraşul Rezina</t>
  </si>
  <si>
    <t>Ministerul Afacerilor Interne</t>
  </si>
  <si>
    <t>Organe ale afacerilor interne</t>
  </si>
  <si>
    <t>Construcţia blocului A al Inspectoratului de Poliţie, raionul Criuleni</t>
  </si>
  <si>
    <t>35</t>
  </si>
  <si>
    <t>Trupe de carabinieri</t>
  </si>
  <si>
    <t>Reconstrucţia blocului administrativ al Unităţii militare nr.1001, str.Doina, nr.102, municipiul Chişinău</t>
  </si>
  <si>
    <t>Poliţia de Frontieră</t>
  </si>
  <si>
    <t>Construcţia sediului secţiei poliţiei de frontieră "Săiţi", raionul Căuşeni</t>
  </si>
  <si>
    <t>6</t>
  </si>
  <si>
    <t>Reconstrucţia sediului Direcţiei regionale "Est" a poliţiei de frontieră, oraşul Ştefan Vodă</t>
  </si>
  <si>
    <t>Construcţia sediului secţiei poliţiei de frontieră "Volentiri", raionul Ştefan Vodă</t>
  </si>
  <si>
    <t>Gazificarea sediului secţiei poliţiei de frontieră "Giurgiuleşti", raionul Cahul</t>
  </si>
  <si>
    <t>Gazificarea sediului secţiei poliţiei de frontieră "Vulcăneşti"</t>
  </si>
  <si>
    <t>Aprovizionarea cu apă potabilă şi sistemul de canalizare a secţiei poliţiei de frontieră "Goteşti", raionul Cantemir</t>
  </si>
  <si>
    <t>Protecție civilă și situații excepționale</t>
  </si>
  <si>
    <t>Construcţia remizei de pompieri şi salvatori a Portului Internaţional Liber "Giurgiuleşti", raionul Cahul</t>
  </si>
  <si>
    <t>37</t>
  </si>
  <si>
    <t>Ministerul Afacerilor Externe şi Integrării Europene</t>
  </si>
  <si>
    <t>Activitatea externă</t>
  </si>
  <si>
    <t>Misiuni diplomatice</t>
  </si>
  <si>
    <t>Construcția complexului Ambasadei Republicii Moldova în Republica Belarus, oraşul Minsk</t>
  </si>
  <si>
    <t>Ministerul  Dezvoltării Regionale și Construcţiilor</t>
  </si>
  <si>
    <t>Învăţămînt preşcolar</t>
  </si>
  <si>
    <t>Construcţia grădiniţei de copii, satul Săiţi, raionul Căuşeni</t>
  </si>
  <si>
    <t>Proiectul "Construcţia locuinţelor sociale II"</t>
  </si>
  <si>
    <t>Gospodărie comunală</t>
  </si>
  <si>
    <t xml:space="preserve">Aprovizionarea cu apă potabilă a satului Cotul Morii, raionul Hînceşti </t>
  </si>
  <si>
    <t>Construcţia gazoductului Cărpineni-Cotul Morii, raionul Hînceşti</t>
  </si>
  <si>
    <t>Ministerul Tineretului şi Sportului</t>
  </si>
  <si>
    <t>Cultura, arta, sportul şi activităţile pentru tineret</t>
  </si>
  <si>
    <t>Sport</t>
  </si>
  <si>
    <t xml:space="preserve">Reconstrucţia terenului de fotbal al Şcolii Sportive Specializate de Fotbal, comuna Stăuceni, municipiul Chişinău </t>
  </si>
  <si>
    <t>86</t>
  </si>
  <si>
    <t>Reconstrucţia bazei sportive de canotaj, oraşul Vatra, municipiul Chişinău</t>
  </si>
  <si>
    <t>Academia de Științe a Moldovei</t>
  </si>
  <si>
    <t>Ştiinţa şi inovarea</t>
  </si>
  <si>
    <t>Cercetări ştiinţifice fundamentale</t>
  </si>
  <si>
    <t>Forarea sondei arteziene la loturile experimentale ale Instituitului de Genetică, Fiziologie și Protecție a Plantelor</t>
  </si>
  <si>
    <t>16</t>
  </si>
  <si>
    <t>Fondul de Investiții Sociale</t>
  </si>
  <si>
    <t xml:space="preserve">Activităţile şi serviciile neatribuite la alte grupe principale </t>
  </si>
  <si>
    <t xml:space="preserve">Cheltuieli neatribuite la alte grupe </t>
  </si>
  <si>
    <t>Proiectul II al Fondului de Investiții Sociale</t>
  </si>
  <si>
    <t>50</t>
  </si>
  <si>
    <t>12</t>
  </si>
  <si>
    <t>Ministerul Transporturilor şi Infrastructurii Drumurilor</t>
  </si>
  <si>
    <t>Transporturile, gospodăria drumurilor, comunicaţiile şi informatica</t>
  </si>
  <si>
    <t>Transport naval</t>
  </si>
  <si>
    <t>Reconstrucţia clădirii administrative a Căpităniei Portului "Giurgiuleşti", oraşul Vadul lui Vodă, municipiul Chişinău</t>
  </si>
  <si>
    <t>64</t>
  </si>
  <si>
    <t>Gospodărie a drumurilor</t>
  </si>
  <si>
    <t>Proiectul "Susţinerea programului în sectorul drumurilor"</t>
  </si>
  <si>
    <t>Ministerul Mediului</t>
  </si>
  <si>
    <t>Protecţia mediului şi hidrometeorologia</t>
  </si>
  <si>
    <t>Protecţie a mediului</t>
  </si>
  <si>
    <t>Reconstrucția sistemului de aprovizionare cu apă potabilă ”Soroca-Bălți”</t>
  </si>
  <si>
    <t>70</t>
  </si>
  <si>
    <t>Aprovizionarea cu apă potabilă a satelor Cotul Morii, Obileni,  Sărăteni și Leușeni, raionul Hîncești</t>
  </si>
  <si>
    <t>Plantarea spațiilor verzi pe teritoriul aferent Institutului Național de Cercetări Economice al Academiei de Științe a Moldovei, str.I. Creangă, nr.45, municipiul Chișinău</t>
  </si>
  <si>
    <t>Proiectul "Îmbunătăţirea sistemului de aprovizionare cu apă în şase localităţi"</t>
  </si>
  <si>
    <t>Programul "Dezvoltarea serviciilor de aprovizionare cu apă potabilă"</t>
  </si>
  <si>
    <t>Proiectul naţional "Alimentare cu apă şi canalizare"</t>
  </si>
  <si>
    <t>Fondul Provocările Mileniului Moldova</t>
  </si>
  <si>
    <t>Agricultura, gospodăria silvică, gospodăria piscicolă şi gospodăria apelor</t>
  </si>
  <si>
    <t>Activităţi şi servicii în domeniul agriculturii, gospodăriei silvice, gospodăriei piscicole şi gospodăriei apelor neatribuite la alte grupe</t>
  </si>
  <si>
    <t>Proiectul "Tranziţie la agricultura performantă"</t>
  </si>
  <si>
    <t>51</t>
  </si>
  <si>
    <t>Proiectul "Reabilitarea drumurilor"</t>
  </si>
  <si>
    <t>Agenţia Naţională pentru Siguranţa Alimentelor</t>
  </si>
  <si>
    <t>Agricultură</t>
  </si>
  <si>
    <t>Reconstrucția clădirilor şi încăperilor Centrului Republican de Diagnostică Veterinară, str.Murelor, nr.3, municipiul Chişinău</t>
  </si>
  <si>
    <t>Reconstrucţia clădirii laboratorului Centrului Republican de Diagnostică Veterinară, raionul Donduşeni</t>
  </si>
  <si>
    <t>inclusiv:</t>
  </si>
  <si>
    <t>Transporturile, gospodaria drumurilor,   comunicaţiile şi informatică</t>
  </si>
  <si>
    <t>Gospodarie a drumurilor</t>
  </si>
  <si>
    <t>Activităţile şi serviciile neatribuite la alte grupe principale</t>
  </si>
  <si>
    <t>Propuneri de modificare a</t>
  </si>
  <si>
    <t>Anexei nr.3 "Alocaţiile pentru autorităţile publice centrale, destinate finanţării investiţiilor capitale"</t>
  </si>
  <si>
    <t>Tabelul nr.3 la Nota informativă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</si>
</sst>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Arial Cyr"/>
      <charset val="238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49" fontId="4" fillId="0" borderId="1" xfId="1" applyNumberFormat="1" applyFont="1" applyFill="1" applyBorder="1" applyAlignment="1">
      <alignment horizontal="center" vertical="center" textRotation="90" wrapText="1"/>
    </xf>
    <xf numFmtId="49" fontId="4" fillId="0" borderId="2" xfId="1" applyNumberFormat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/>
    </xf>
    <xf numFmtId="49" fontId="5" fillId="0" borderId="10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/>
    </xf>
    <xf numFmtId="0" fontId="5" fillId="0" borderId="12" xfId="1" applyFont="1" applyFill="1" applyBorder="1" applyAlignment="1">
      <alignment horizontal="left" wrapText="1"/>
    </xf>
    <xf numFmtId="0" fontId="5" fillId="0" borderId="13" xfId="1" applyFont="1" applyFill="1" applyBorder="1" applyAlignment="1">
      <alignment horizontal="center"/>
    </xf>
    <xf numFmtId="49" fontId="5" fillId="0" borderId="13" xfId="1" applyNumberFormat="1" applyFont="1" applyFill="1" applyBorder="1" applyAlignment="1">
      <alignment horizontal="center"/>
    </xf>
    <xf numFmtId="49" fontId="5" fillId="0" borderId="14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/>
    <xf numFmtId="164" fontId="5" fillId="0" borderId="13" xfId="1" applyNumberFormat="1" applyFont="1" applyFill="1" applyBorder="1" applyAlignment="1"/>
    <xf numFmtId="164" fontId="2" fillId="0" borderId="13" xfId="1" applyNumberFormat="1" applyFont="1" applyFill="1" applyBorder="1" applyAlignment="1"/>
    <xf numFmtId="164" fontId="2" fillId="0" borderId="15" xfId="1" applyNumberFormat="1" applyFont="1" applyFill="1" applyBorder="1" applyAlignment="1"/>
    <xf numFmtId="0" fontId="5" fillId="0" borderId="12" xfId="1" applyFont="1" applyFill="1" applyBorder="1" applyAlignment="1"/>
    <xf numFmtId="0" fontId="5" fillId="0" borderId="13" xfId="1" applyFont="1" applyFill="1" applyBorder="1" applyAlignment="1"/>
    <xf numFmtId="0" fontId="5" fillId="0" borderId="15" xfId="1" applyFont="1" applyFill="1" applyBorder="1" applyAlignment="1"/>
    <xf numFmtId="164" fontId="5" fillId="0" borderId="15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12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/>
    </xf>
    <xf numFmtId="0" fontId="5" fillId="0" borderId="12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/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horizontal="right" wrapText="1"/>
    </xf>
    <xf numFmtId="164" fontId="5" fillId="0" borderId="13" xfId="1" applyNumberFormat="1" applyFont="1" applyFill="1" applyBorder="1" applyAlignment="1">
      <alignment horizontal="right" wrapText="1"/>
    </xf>
    <xf numFmtId="164" fontId="5" fillId="0" borderId="15" xfId="1" applyNumberFormat="1" applyFont="1" applyFill="1" applyBorder="1" applyAlignment="1">
      <alignment horizontal="right" wrapText="1"/>
    </xf>
    <xf numFmtId="164" fontId="5" fillId="0" borderId="12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5" fillId="0" borderId="15" xfId="1" applyNumberFormat="1" applyFont="1" applyFill="1" applyBorder="1" applyAlignment="1">
      <alignment horizontal="right" vertical="center"/>
    </xf>
    <xf numFmtId="49" fontId="6" fillId="0" borderId="13" xfId="1" applyNumberFormat="1" applyFont="1" applyFill="1" applyBorder="1" applyAlignment="1">
      <alignment horizontal="center"/>
    </xf>
    <xf numFmtId="49" fontId="6" fillId="0" borderId="14" xfId="1" applyNumberFormat="1" applyFont="1" applyFill="1" applyBorder="1" applyAlignment="1">
      <alignment horizontal="center"/>
    </xf>
    <xf numFmtId="0" fontId="2" fillId="0" borderId="12" xfId="1" applyFont="1" applyFill="1" applyBorder="1" applyAlignment="1"/>
    <xf numFmtId="164" fontId="2" fillId="0" borderId="13" xfId="1" applyNumberFormat="1" applyFont="1" applyFill="1" applyBorder="1" applyAlignment="1">
      <alignment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/>
    </xf>
    <xf numFmtId="0" fontId="6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/>
    </xf>
    <xf numFmtId="49" fontId="7" fillId="0" borderId="13" xfId="1" applyNumberFormat="1" applyFont="1" applyFill="1" applyBorder="1" applyAlignment="1">
      <alignment horizontal="center"/>
    </xf>
    <xf numFmtId="49" fontId="7" fillId="0" borderId="14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vertical="center"/>
    </xf>
    <xf numFmtId="0" fontId="5" fillId="0" borderId="13" xfId="1" applyFont="1" applyFill="1" applyBorder="1" applyAlignment="1">
      <alignment horizontal="center" wrapText="1"/>
    </xf>
    <xf numFmtId="0" fontId="7" fillId="0" borderId="13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8" fillId="0" borderId="13" xfId="1" applyFont="1" applyFill="1" applyBorder="1" applyAlignment="1">
      <alignment horizontal="center"/>
    </xf>
    <xf numFmtId="49" fontId="8" fillId="0" borderId="13" xfId="1" applyNumberFormat="1" applyFont="1" applyFill="1" applyBorder="1" applyAlignment="1">
      <alignment horizontal="center"/>
    </xf>
    <xf numFmtId="49" fontId="8" fillId="0" borderId="14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right"/>
    </xf>
    <xf numFmtId="164" fontId="5" fillId="0" borderId="13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right"/>
    </xf>
    <xf numFmtId="164" fontId="5" fillId="0" borderId="12" xfId="1" applyNumberFormat="1" applyFont="1" applyFill="1" applyBorder="1" applyAlignment="1">
      <alignment vertical="center"/>
    </xf>
    <xf numFmtId="164" fontId="5" fillId="0" borderId="13" xfId="1" applyNumberFormat="1" applyFont="1" applyFill="1" applyBorder="1" applyAlignment="1">
      <alignment vertical="center"/>
    </xf>
    <xf numFmtId="164" fontId="5" fillId="0" borderId="15" xfId="1" applyNumberFormat="1" applyFont="1" applyFill="1" applyBorder="1" applyAlignment="1">
      <alignment vertical="center"/>
    </xf>
    <xf numFmtId="0" fontId="7" fillId="0" borderId="12" xfId="1" applyFont="1" applyFill="1" applyBorder="1" applyAlignment="1">
      <alignment horizontal="left" wrapText="1"/>
    </xf>
    <xf numFmtId="0" fontId="9" fillId="0" borderId="13" xfId="1" applyFont="1" applyFill="1" applyBorder="1" applyAlignment="1">
      <alignment horizontal="center"/>
    </xf>
    <xf numFmtId="49" fontId="9" fillId="0" borderId="13" xfId="1" applyNumberFormat="1" applyFont="1" applyFill="1" applyBorder="1" applyAlignment="1">
      <alignment horizontal="center"/>
    </xf>
    <xf numFmtId="49" fontId="9" fillId="0" borderId="14" xfId="1" applyNumberFormat="1" applyFont="1" applyFill="1" applyBorder="1" applyAlignment="1">
      <alignment horizontal="center"/>
    </xf>
    <xf numFmtId="164" fontId="7" fillId="0" borderId="12" xfId="1" applyNumberFormat="1" applyFont="1" applyFill="1" applyBorder="1" applyAlignment="1"/>
    <xf numFmtId="164" fontId="7" fillId="0" borderId="13" xfId="1" applyNumberFormat="1" applyFont="1" applyFill="1" applyBorder="1" applyAlignment="1"/>
    <xf numFmtId="0" fontId="7" fillId="0" borderId="13" xfId="1" applyFont="1" applyFill="1" applyBorder="1" applyAlignment="1"/>
    <xf numFmtId="0" fontId="7" fillId="0" borderId="15" xfId="1" applyFont="1" applyFill="1" applyBorder="1" applyAlignment="1"/>
    <xf numFmtId="0" fontId="7" fillId="0" borderId="0" xfId="1" applyFont="1" applyFill="1" applyBorder="1" applyAlignment="1"/>
    <xf numFmtId="164" fontId="7" fillId="0" borderId="12" xfId="1" applyNumberFormat="1" applyFont="1" applyFill="1" applyBorder="1" applyAlignment="1">
      <alignment horizontal="right"/>
    </xf>
    <xf numFmtId="164" fontId="6" fillId="0" borderId="12" xfId="1" applyNumberFormat="1" applyFont="1" applyFill="1" applyBorder="1" applyAlignment="1"/>
    <xf numFmtId="0" fontId="7" fillId="0" borderId="12" xfId="1" applyFont="1" applyFill="1" applyBorder="1" applyAlignment="1">
      <alignment vertical="center"/>
    </xf>
    <xf numFmtId="164" fontId="7" fillId="0" borderId="13" xfId="1" applyNumberFormat="1" applyFont="1" applyFill="1" applyBorder="1" applyAlignment="1">
      <alignment horizontal="right"/>
    </xf>
    <xf numFmtId="164" fontId="7" fillId="0" borderId="15" xfId="1" applyNumberFormat="1" applyFont="1" applyFill="1" applyBorder="1" applyAlignment="1">
      <alignment horizontal="right"/>
    </xf>
    <xf numFmtId="164" fontId="6" fillId="0" borderId="12" xfId="1" applyNumberFormat="1" applyFont="1" applyFill="1" applyBorder="1" applyAlignment="1">
      <alignment vertical="center"/>
    </xf>
    <xf numFmtId="164" fontId="6" fillId="0" borderId="13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center" wrapText="1"/>
    </xf>
    <xf numFmtId="0" fontId="7" fillId="0" borderId="12" xfId="1" applyFont="1" applyFill="1" applyBorder="1" applyAlignment="1"/>
    <xf numFmtId="0" fontId="2" fillId="0" borderId="13" xfId="1" applyFont="1" applyFill="1" applyBorder="1" applyAlignment="1"/>
    <xf numFmtId="164" fontId="7" fillId="0" borderId="12" xfId="1" applyNumberFormat="1" applyFont="1" applyFill="1" applyBorder="1" applyAlignment="1">
      <alignment vertical="center"/>
    </xf>
    <xf numFmtId="164" fontId="7" fillId="0" borderId="13" xfId="1" applyNumberFormat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wrapText="1"/>
    </xf>
    <xf numFmtId="164" fontId="7" fillId="0" borderId="15" xfId="1" applyNumberFormat="1" applyFont="1" applyFill="1" applyBorder="1" applyAlignment="1"/>
    <xf numFmtId="164" fontId="7" fillId="0" borderId="15" xfId="1" applyNumberFormat="1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horizontal="right"/>
    </xf>
    <xf numFmtId="164" fontId="6" fillId="0" borderId="13" xfId="1" applyNumberFormat="1" applyFont="1" applyFill="1" applyBorder="1" applyAlignment="1"/>
    <xf numFmtId="0" fontId="6" fillId="2" borderId="12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/>
    </xf>
    <xf numFmtId="49" fontId="6" fillId="2" borderId="13" xfId="1" applyNumberFormat="1" applyFont="1" applyFill="1" applyBorder="1" applyAlignment="1">
      <alignment horizontal="center"/>
    </xf>
    <xf numFmtId="49" fontId="6" fillId="2" borderId="14" xfId="1" applyNumberFormat="1" applyFont="1" applyFill="1" applyBorder="1" applyAlignment="1">
      <alignment horizont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15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horizontal="right" wrapText="1"/>
    </xf>
    <xf numFmtId="164" fontId="7" fillId="0" borderId="13" xfId="1" applyNumberFormat="1" applyFont="1" applyFill="1" applyBorder="1" applyAlignment="1">
      <alignment horizontal="right" wrapText="1"/>
    </xf>
    <xf numFmtId="164" fontId="7" fillId="0" borderId="15" xfId="1" applyNumberFormat="1" applyFont="1" applyFill="1" applyBorder="1" applyAlignment="1">
      <alignment horizontal="right" wrapText="1"/>
    </xf>
    <xf numFmtId="164" fontId="6" fillId="0" borderId="13" xfId="1" applyNumberFormat="1" applyFont="1" applyFill="1" applyBorder="1" applyAlignment="1">
      <alignment horizontal="right"/>
    </xf>
    <xf numFmtId="164" fontId="6" fillId="0" borderId="15" xfId="1" applyNumberFormat="1" applyFont="1" applyFill="1" applyBorder="1" applyAlignment="1">
      <alignment horizontal="right"/>
    </xf>
    <xf numFmtId="0" fontId="6" fillId="0" borderId="1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wrapText="1"/>
    </xf>
    <xf numFmtId="49" fontId="6" fillId="0" borderId="13" xfId="1" applyNumberFormat="1" applyFont="1" applyFill="1" applyBorder="1" applyAlignment="1">
      <alignment horizontal="center" wrapText="1"/>
    </xf>
    <xf numFmtId="49" fontId="6" fillId="0" borderId="14" xfId="1" applyNumberFormat="1" applyFont="1" applyFill="1" applyBorder="1" applyAlignment="1">
      <alignment horizontal="center" wrapText="1"/>
    </xf>
    <xf numFmtId="164" fontId="6" fillId="0" borderId="12" xfId="1" applyNumberFormat="1" applyFont="1" applyFill="1" applyBorder="1" applyAlignment="1">
      <alignment horizontal="right" wrapText="1"/>
    </xf>
    <xf numFmtId="164" fontId="6" fillId="0" borderId="13" xfId="1" applyNumberFormat="1" applyFont="1" applyFill="1" applyBorder="1" applyAlignment="1">
      <alignment horizontal="right" wrapText="1"/>
    </xf>
    <xf numFmtId="164" fontId="6" fillId="0" borderId="15" xfId="1" applyNumberFormat="1" applyFont="1" applyFill="1" applyBorder="1" applyAlignment="1">
      <alignment horizontal="right" wrapText="1"/>
    </xf>
    <xf numFmtId="0" fontId="6" fillId="0" borderId="0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6" fillId="0" borderId="15" xfId="1" applyFont="1" applyFill="1" applyBorder="1" applyAlignment="1">
      <alignment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/>
    </xf>
    <xf numFmtId="49" fontId="2" fillId="0" borderId="17" xfId="1" applyNumberFormat="1" applyFont="1" applyFill="1" applyBorder="1" applyAlignment="1">
      <alignment horizontal="center"/>
    </xf>
    <xf numFmtId="49" fontId="2" fillId="0" borderId="18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right"/>
    </xf>
    <xf numFmtId="164" fontId="2" fillId="0" borderId="17" xfId="1" applyNumberFormat="1" applyFont="1" applyFill="1" applyBorder="1" applyAlignment="1">
      <alignment horizontal="right"/>
    </xf>
    <xf numFmtId="164" fontId="2" fillId="0" borderId="19" xfId="1" applyNumberFormat="1" applyFont="1" applyFill="1" applyBorder="1" applyAlignment="1">
      <alignment horizontal="right"/>
    </xf>
    <xf numFmtId="0" fontId="2" fillId="0" borderId="16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164" fontId="2" fillId="0" borderId="16" xfId="1" applyNumberFormat="1" applyFont="1" applyFill="1" applyBorder="1" applyAlignment="1"/>
    <xf numFmtId="164" fontId="2" fillId="0" borderId="17" xfId="1" applyNumberFormat="1" applyFont="1" applyFill="1" applyBorder="1" applyAlignment="1"/>
    <xf numFmtId="164" fontId="2" fillId="0" borderId="19" xfId="1" applyNumberFormat="1" applyFont="1" applyFill="1" applyBorder="1" applyAlignment="1"/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</cellXfs>
  <cellStyles count="64">
    <cellStyle name="Normal" xfId="0" builtinId="0"/>
    <cellStyle name="Обычный 2" xfId="2"/>
    <cellStyle name="Обычный 2 10" xfId="3"/>
    <cellStyle name="Обычный 2 11" xfId="4"/>
    <cellStyle name="Обычный 2 12" xfId="5"/>
    <cellStyle name="Обычный 2 13" xfId="6"/>
    <cellStyle name="Обычный 2 14" xfId="7"/>
    <cellStyle name="Обычный 2 15" xfId="8"/>
    <cellStyle name="Обычный 2 16" xfId="9"/>
    <cellStyle name="Обычный 2 17" xfId="10"/>
    <cellStyle name="Обычный 2 18" xfId="11"/>
    <cellStyle name="Обычный 2 19" xfId="12"/>
    <cellStyle name="Обычный 2 2" xfId="13"/>
    <cellStyle name="Обычный 2 20" xfId="14"/>
    <cellStyle name="Обычный 2 21" xfId="15"/>
    <cellStyle name="Обычный 2 22" xfId="16"/>
    <cellStyle name="Обычный 2 23" xfId="17"/>
    <cellStyle name="Обычный 2 24" xfId="18"/>
    <cellStyle name="Обычный 2 25" xfId="19"/>
    <cellStyle name="Обычный 2 26" xfId="20"/>
    <cellStyle name="Обычный 2 27" xfId="21"/>
    <cellStyle name="Обычный 2 3" xfId="22"/>
    <cellStyle name="Обычный 2 4" xfId="23"/>
    <cellStyle name="Обычный 2 5" xfId="24"/>
    <cellStyle name="Обычный 2 6" xfId="25"/>
    <cellStyle name="Обычный 2 7" xfId="26"/>
    <cellStyle name="Обычный 2 8" xfId="27"/>
    <cellStyle name="Обычный 2 9" xfId="28"/>
    <cellStyle name="Обычный 3" xfId="29"/>
    <cellStyle name="Обычный 3 10" xfId="30"/>
    <cellStyle name="Обычный 3 2" xfId="31"/>
    <cellStyle name="Обычный 3 2 2" xfId="32"/>
    <cellStyle name="Обычный 3 2 3" xfId="33"/>
    <cellStyle name="Обычный 3 2 4" xfId="34"/>
    <cellStyle name="Обычный 3 2 5" xfId="35"/>
    <cellStyle name="Обычный 3 2 6" xfId="36"/>
    <cellStyle name="Обычный 3 2 7" xfId="37"/>
    <cellStyle name="Обычный 3 2 8" xfId="38"/>
    <cellStyle name="Обычный 3 2 9" xfId="39"/>
    <cellStyle name="Обычный 3 3" xfId="40"/>
    <cellStyle name="Обычный 3 4" xfId="41"/>
    <cellStyle name="Обычный 3 5" xfId="42"/>
    <cellStyle name="Обычный 3 6" xfId="43"/>
    <cellStyle name="Обычный 3 7" xfId="44"/>
    <cellStyle name="Обычный 3 8" xfId="45"/>
    <cellStyle name="Обычный 3 9" xfId="46"/>
    <cellStyle name="Обычный 4" xfId="47"/>
    <cellStyle name="Обычный 4 2" xfId="48"/>
    <cellStyle name="Обычный 4 3" xfId="49"/>
    <cellStyle name="Обычный 5" xfId="50"/>
    <cellStyle name="Обычный 5 2" xfId="51"/>
    <cellStyle name="Обычный 5 2 2" xfId="52"/>
    <cellStyle name="Обычный 5 2 3" xfId="53"/>
    <cellStyle name="Обычный 5 3" xfId="54"/>
    <cellStyle name="Обычный 6" xfId="55"/>
    <cellStyle name="Обычный 6 2" xfId="56"/>
    <cellStyle name="Обычный 6 3" xfId="57"/>
    <cellStyle name="Обычный 7" xfId="58"/>
    <cellStyle name="Обычный 7 2" xfId="59"/>
    <cellStyle name="Обычный 7 3" xfId="60"/>
    <cellStyle name="Обычный 8" xfId="61"/>
    <cellStyle name="Обычный_2007 Anexa nr.4" xfId="1"/>
    <cellStyle name="Процентный 2" xfId="62"/>
    <cellStyle name="Процентный 3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6"/>
  <sheetViews>
    <sheetView showZeros="0" tabSelected="1" zoomScaleNormal="100" workbookViewId="0">
      <selection activeCell="Q1" sqref="Q1:U1"/>
    </sheetView>
  </sheetViews>
  <sheetFormatPr defaultColWidth="9.140625" defaultRowHeight="15"/>
  <cols>
    <col min="1" max="1" width="43.85546875" style="1" customWidth="1"/>
    <col min="2" max="2" width="4.5703125" style="2" customWidth="1"/>
    <col min="3" max="3" width="5.42578125" style="3" customWidth="1"/>
    <col min="4" max="4" width="3.85546875" style="3" customWidth="1"/>
    <col min="5" max="5" width="4.42578125" style="4" customWidth="1"/>
    <col min="6" max="6" width="3.28515625" style="4" bestFit="1" customWidth="1"/>
    <col min="7" max="7" width="10.7109375" style="5" customWidth="1"/>
    <col min="8" max="8" width="10" style="5" customWidth="1"/>
    <col min="9" max="9" width="8.28515625" style="5" customWidth="1"/>
    <col min="10" max="10" width="8.85546875" style="5" customWidth="1"/>
    <col min="11" max="11" width="10.85546875" style="5" customWidth="1"/>
    <col min="12" max="12" width="9.140625" style="5"/>
    <col min="13" max="13" width="9" style="5" customWidth="1"/>
    <col min="14" max="14" width="8" style="5" customWidth="1"/>
    <col min="15" max="15" width="9.140625" style="5" customWidth="1"/>
    <col min="16" max="16" width="9.140625" style="5"/>
    <col min="17" max="17" width="11.140625" style="5" customWidth="1"/>
    <col min="18" max="18" width="10.42578125" style="5" customWidth="1"/>
    <col min="19" max="19" width="8.140625" style="5" customWidth="1"/>
    <col min="20" max="20" width="8" style="5" customWidth="1"/>
    <col min="21" max="21" width="10.85546875" style="5" customWidth="1"/>
    <col min="22" max="16384" width="9.140625" style="5"/>
  </cols>
  <sheetData>
    <row r="1" spans="1:21">
      <c r="Q1" s="153" t="s">
        <v>199</v>
      </c>
      <c r="R1" s="161"/>
      <c r="S1" s="161"/>
      <c r="T1" s="161"/>
      <c r="U1" s="161"/>
    </row>
    <row r="2" spans="1:21" ht="18.75">
      <c r="A2" s="154" t="s">
        <v>197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1" s="2" customFormat="1" ht="25.5" customHeight="1">
      <c r="A3" s="154" t="s">
        <v>198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ht="15.75" thickBot="1">
      <c r="U4" s="6" t="s">
        <v>0</v>
      </c>
    </row>
    <row r="5" spans="1:21">
      <c r="A5" s="155" t="s">
        <v>1</v>
      </c>
      <c r="B5" s="155" t="s">
        <v>2</v>
      </c>
      <c r="C5" s="155"/>
      <c r="D5" s="155"/>
      <c r="E5" s="155"/>
      <c r="F5" s="156"/>
      <c r="G5" s="157" t="s">
        <v>3</v>
      </c>
      <c r="H5" s="158"/>
      <c r="I5" s="158"/>
      <c r="J5" s="158"/>
      <c r="K5" s="159"/>
      <c r="L5" s="157" t="s">
        <v>4</v>
      </c>
      <c r="M5" s="158"/>
      <c r="N5" s="158"/>
      <c r="O5" s="158"/>
      <c r="P5" s="159"/>
      <c r="Q5" s="157" t="s">
        <v>5</v>
      </c>
      <c r="R5" s="158"/>
      <c r="S5" s="158"/>
      <c r="T5" s="158"/>
      <c r="U5" s="159"/>
    </row>
    <row r="6" spans="1:21">
      <c r="A6" s="155"/>
      <c r="B6" s="155"/>
      <c r="C6" s="155"/>
      <c r="D6" s="155"/>
      <c r="E6" s="155"/>
      <c r="F6" s="156"/>
      <c r="G6" s="152" t="s">
        <v>6</v>
      </c>
      <c r="H6" s="150" t="s">
        <v>7</v>
      </c>
      <c r="I6" s="150"/>
      <c r="J6" s="150"/>
      <c r="K6" s="151"/>
      <c r="L6" s="152" t="s">
        <v>6</v>
      </c>
      <c r="M6" s="150" t="s">
        <v>7</v>
      </c>
      <c r="N6" s="150"/>
      <c r="O6" s="150"/>
      <c r="P6" s="151"/>
      <c r="Q6" s="152" t="s">
        <v>6</v>
      </c>
      <c r="R6" s="150" t="s">
        <v>7</v>
      </c>
      <c r="S6" s="150"/>
      <c r="T6" s="150"/>
      <c r="U6" s="151"/>
    </row>
    <row r="7" spans="1:21" ht="71.25" customHeight="1">
      <c r="A7" s="155"/>
      <c r="B7" s="7" t="s">
        <v>8</v>
      </c>
      <c r="C7" s="7" t="s">
        <v>9</v>
      </c>
      <c r="D7" s="7" t="s">
        <v>10</v>
      </c>
      <c r="E7" s="8" t="s">
        <v>11</v>
      </c>
      <c r="F7" s="9" t="s">
        <v>12</v>
      </c>
      <c r="G7" s="152"/>
      <c r="H7" s="10" t="s">
        <v>13</v>
      </c>
      <c r="I7" s="10" t="s">
        <v>14</v>
      </c>
      <c r="J7" s="10" t="s">
        <v>15</v>
      </c>
      <c r="K7" s="11" t="s">
        <v>16</v>
      </c>
      <c r="L7" s="152"/>
      <c r="M7" s="10" t="s">
        <v>13</v>
      </c>
      <c r="N7" s="10" t="s">
        <v>14</v>
      </c>
      <c r="O7" s="10" t="s">
        <v>15</v>
      </c>
      <c r="P7" s="11" t="s">
        <v>16</v>
      </c>
      <c r="Q7" s="152"/>
      <c r="R7" s="10" t="s">
        <v>17</v>
      </c>
      <c r="S7" s="10" t="s">
        <v>14</v>
      </c>
      <c r="T7" s="10" t="s">
        <v>15</v>
      </c>
      <c r="U7" s="11" t="s">
        <v>16</v>
      </c>
    </row>
    <row r="8" spans="1:21" s="20" customFormat="1" ht="24" customHeight="1">
      <c r="A8" s="12" t="s">
        <v>18</v>
      </c>
      <c r="B8" s="13"/>
      <c r="C8" s="14"/>
      <c r="D8" s="14"/>
      <c r="E8" s="15"/>
      <c r="F8" s="16"/>
      <c r="G8" s="17">
        <f t="shared" ref="G8:U8" si="0">G9+G13+G24+G28+G35+G44+G48+G55+G63+G73+G84+G97+G112+G116+G128+G133+G137+G141+G147+G158+G165</f>
        <v>2537184.2999999998</v>
      </c>
      <c r="H8" s="18">
        <f t="shared" si="0"/>
        <v>308786</v>
      </c>
      <c r="I8" s="18">
        <f t="shared" si="0"/>
        <v>16455.2</v>
      </c>
      <c r="J8" s="18">
        <f t="shared" si="0"/>
        <v>25971.200000000001</v>
      </c>
      <c r="K8" s="19">
        <f t="shared" si="0"/>
        <v>2185971.9</v>
      </c>
      <c r="L8" s="17">
        <f t="shared" si="0"/>
        <v>-24910.7</v>
      </c>
      <c r="M8" s="18">
        <f t="shared" si="0"/>
        <v>-3310.7</v>
      </c>
      <c r="N8" s="18">
        <f t="shared" si="0"/>
        <v>0</v>
      </c>
      <c r="O8" s="18">
        <f t="shared" si="0"/>
        <v>-21600</v>
      </c>
      <c r="P8" s="19">
        <f t="shared" si="0"/>
        <v>0</v>
      </c>
      <c r="Q8" s="17">
        <f t="shared" si="0"/>
        <v>2512273.5999999996</v>
      </c>
      <c r="R8" s="18">
        <f t="shared" si="0"/>
        <v>305475.3</v>
      </c>
      <c r="S8" s="18">
        <f t="shared" si="0"/>
        <v>16455.2</v>
      </c>
      <c r="T8" s="18">
        <f t="shared" si="0"/>
        <v>4371.2000000000007</v>
      </c>
      <c r="U8" s="19">
        <f t="shared" si="0"/>
        <v>2185971.9</v>
      </c>
    </row>
    <row r="9" spans="1:21" s="33" customFormat="1" ht="24" customHeight="1">
      <c r="A9" s="21" t="s">
        <v>19</v>
      </c>
      <c r="B9" s="22">
        <v>106</v>
      </c>
      <c r="C9" s="22"/>
      <c r="D9" s="22"/>
      <c r="E9" s="23"/>
      <c r="F9" s="24"/>
      <c r="G9" s="25">
        <v>8000</v>
      </c>
      <c r="H9" s="26">
        <v>8000</v>
      </c>
      <c r="I9" s="27">
        <v>0</v>
      </c>
      <c r="J9" s="27">
        <v>0</v>
      </c>
      <c r="K9" s="28">
        <v>0</v>
      </c>
      <c r="L9" s="29"/>
      <c r="M9" s="30"/>
      <c r="N9" s="30"/>
      <c r="O9" s="30"/>
      <c r="P9" s="31"/>
      <c r="Q9" s="25">
        <f>SUM(R9:U9)</f>
        <v>8000</v>
      </c>
      <c r="R9" s="26">
        <f>H9+M9</f>
        <v>8000</v>
      </c>
      <c r="S9" s="26">
        <f>I9+N9</f>
        <v>0</v>
      </c>
      <c r="T9" s="26">
        <f>J9+O9</f>
        <v>0</v>
      </c>
      <c r="U9" s="32">
        <f>K9+P9</f>
        <v>0</v>
      </c>
    </row>
    <row r="10" spans="1:21" s="20" customFormat="1">
      <c r="A10" s="34" t="s">
        <v>20</v>
      </c>
      <c r="B10" s="35"/>
      <c r="C10" s="36" t="s">
        <v>21</v>
      </c>
      <c r="D10" s="22"/>
      <c r="E10" s="23"/>
      <c r="F10" s="24"/>
      <c r="G10" s="25">
        <v>8000</v>
      </c>
      <c r="H10" s="26">
        <v>8000</v>
      </c>
      <c r="I10" s="27">
        <v>0</v>
      </c>
      <c r="J10" s="27">
        <v>0</v>
      </c>
      <c r="K10" s="28">
        <v>0</v>
      </c>
      <c r="L10" s="37"/>
      <c r="M10" s="38"/>
      <c r="N10" s="38"/>
      <c r="O10" s="38"/>
      <c r="P10" s="39"/>
      <c r="Q10" s="25">
        <f t="shared" ref="Q10:Q12" si="1">SUM(R10:U10)</f>
        <v>8000</v>
      </c>
      <c r="R10" s="26">
        <f t="shared" ref="R10:U12" si="2">H10+M10</f>
        <v>8000</v>
      </c>
      <c r="S10" s="26">
        <f t="shared" si="2"/>
        <v>0</v>
      </c>
      <c r="T10" s="26">
        <f t="shared" si="2"/>
        <v>0</v>
      </c>
      <c r="U10" s="32">
        <f t="shared" si="2"/>
        <v>0</v>
      </c>
    </row>
    <row r="11" spans="1:21" s="20" customFormat="1">
      <c r="A11" s="34" t="s">
        <v>22</v>
      </c>
      <c r="B11" s="35"/>
      <c r="C11" s="36" t="s">
        <v>21</v>
      </c>
      <c r="D11" s="22">
        <v>1</v>
      </c>
      <c r="E11" s="23"/>
      <c r="F11" s="24"/>
      <c r="G11" s="25">
        <v>8000</v>
      </c>
      <c r="H11" s="26">
        <v>8000</v>
      </c>
      <c r="I11" s="27">
        <v>0</v>
      </c>
      <c r="J11" s="27">
        <v>0</v>
      </c>
      <c r="K11" s="28">
        <v>0</v>
      </c>
      <c r="L11" s="37"/>
      <c r="M11" s="38"/>
      <c r="N11" s="38"/>
      <c r="O11" s="38"/>
      <c r="P11" s="39"/>
      <c r="Q11" s="25">
        <f t="shared" si="1"/>
        <v>8000</v>
      </c>
      <c r="R11" s="26">
        <f t="shared" si="2"/>
        <v>8000</v>
      </c>
      <c r="S11" s="26">
        <f t="shared" si="2"/>
        <v>0</v>
      </c>
      <c r="T11" s="26">
        <f t="shared" si="2"/>
        <v>0</v>
      </c>
      <c r="U11" s="32">
        <f t="shared" si="2"/>
        <v>0</v>
      </c>
    </row>
    <row r="12" spans="1:21" ht="45">
      <c r="A12" s="40" t="s">
        <v>23</v>
      </c>
      <c r="B12" s="41"/>
      <c r="C12" s="42" t="s">
        <v>21</v>
      </c>
      <c r="D12" s="43">
        <v>1</v>
      </c>
      <c r="E12" s="44" t="s">
        <v>24</v>
      </c>
      <c r="F12" s="45" t="s">
        <v>25</v>
      </c>
      <c r="G12" s="46">
        <v>8000</v>
      </c>
      <c r="H12" s="27">
        <v>8000</v>
      </c>
      <c r="I12" s="27">
        <v>0</v>
      </c>
      <c r="J12" s="27">
        <v>0</v>
      </c>
      <c r="K12" s="28">
        <v>0</v>
      </c>
      <c r="L12" s="47"/>
      <c r="M12" s="48"/>
      <c r="N12" s="48"/>
      <c r="O12" s="48"/>
      <c r="P12" s="49"/>
      <c r="Q12" s="46">
        <f t="shared" si="1"/>
        <v>8000</v>
      </c>
      <c r="R12" s="27">
        <f t="shared" si="2"/>
        <v>8000</v>
      </c>
      <c r="S12" s="27">
        <f t="shared" si="2"/>
        <v>0</v>
      </c>
      <c r="T12" s="27">
        <f t="shared" si="2"/>
        <v>0</v>
      </c>
      <c r="U12" s="28">
        <f t="shared" si="2"/>
        <v>0</v>
      </c>
    </row>
    <row r="13" spans="1:21" s="33" customFormat="1" ht="22.5" customHeight="1">
      <c r="A13" s="21" t="s">
        <v>26</v>
      </c>
      <c r="B13" s="22">
        <v>107</v>
      </c>
      <c r="C13" s="22"/>
      <c r="D13" s="22"/>
      <c r="E13" s="23"/>
      <c r="F13" s="24"/>
      <c r="G13" s="50">
        <f>G14</f>
        <v>61613.2</v>
      </c>
      <c r="H13" s="51">
        <f t="shared" ref="H13:U14" si="3">H14</f>
        <v>61613.2</v>
      </c>
      <c r="I13" s="51">
        <f t="shared" si="3"/>
        <v>0</v>
      </c>
      <c r="J13" s="51">
        <f t="shared" si="3"/>
        <v>0</v>
      </c>
      <c r="K13" s="52">
        <f t="shared" si="3"/>
        <v>0</v>
      </c>
      <c r="L13" s="50">
        <f t="shared" si="3"/>
        <v>-10650</v>
      </c>
      <c r="M13" s="51">
        <f t="shared" si="3"/>
        <v>-10650</v>
      </c>
      <c r="N13" s="51">
        <f t="shared" si="3"/>
        <v>0</v>
      </c>
      <c r="O13" s="51">
        <f t="shared" si="3"/>
        <v>0</v>
      </c>
      <c r="P13" s="52">
        <f t="shared" si="3"/>
        <v>0</v>
      </c>
      <c r="Q13" s="50">
        <f t="shared" si="3"/>
        <v>50963.199999999997</v>
      </c>
      <c r="R13" s="51">
        <f t="shared" si="3"/>
        <v>50963.199999999997</v>
      </c>
      <c r="S13" s="51">
        <f t="shared" si="3"/>
        <v>0</v>
      </c>
      <c r="T13" s="51">
        <f t="shared" si="3"/>
        <v>0</v>
      </c>
      <c r="U13" s="52">
        <f t="shared" si="3"/>
        <v>0</v>
      </c>
    </row>
    <row r="14" spans="1:21" s="20" customFormat="1" ht="14.25">
      <c r="A14" s="34" t="s">
        <v>27</v>
      </c>
      <c r="B14" s="35"/>
      <c r="C14" s="36">
        <v>4</v>
      </c>
      <c r="D14" s="22"/>
      <c r="E14" s="23"/>
      <c r="F14" s="24"/>
      <c r="G14" s="53">
        <f>G15</f>
        <v>61613.2</v>
      </c>
      <c r="H14" s="54">
        <f t="shared" si="3"/>
        <v>61613.2</v>
      </c>
      <c r="I14" s="54">
        <f t="shared" si="3"/>
        <v>0</v>
      </c>
      <c r="J14" s="54">
        <f t="shared" si="3"/>
        <v>0</v>
      </c>
      <c r="K14" s="55">
        <f t="shared" si="3"/>
        <v>0</v>
      </c>
      <c r="L14" s="53">
        <f t="shared" si="3"/>
        <v>-10650</v>
      </c>
      <c r="M14" s="54">
        <f t="shared" si="3"/>
        <v>-10650</v>
      </c>
      <c r="N14" s="54">
        <f t="shared" si="3"/>
        <v>0</v>
      </c>
      <c r="O14" s="54">
        <f t="shared" si="3"/>
        <v>0</v>
      </c>
      <c r="P14" s="55">
        <f t="shared" si="3"/>
        <v>0</v>
      </c>
      <c r="Q14" s="53">
        <f t="shared" si="3"/>
        <v>50963.199999999997</v>
      </c>
      <c r="R14" s="54">
        <f t="shared" si="3"/>
        <v>50963.199999999997</v>
      </c>
      <c r="S14" s="54">
        <f t="shared" si="3"/>
        <v>0</v>
      </c>
      <c r="T14" s="54">
        <f t="shared" si="3"/>
        <v>0</v>
      </c>
      <c r="U14" s="55">
        <f t="shared" si="3"/>
        <v>0</v>
      </c>
    </row>
    <row r="15" spans="1:21" s="20" customFormat="1" ht="14.25">
      <c r="A15" s="34" t="s">
        <v>28</v>
      </c>
      <c r="B15" s="35"/>
      <c r="C15" s="36">
        <v>4</v>
      </c>
      <c r="D15" s="22">
        <v>3</v>
      </c>
      <c r="E15" s="23"/>
      <c r="F15" s="24"/>
      <c r="G15" s="53">
        <f>SUM(G16:G23)</f>
        <v>61613.2</v>
      </c>
      <c r="H15" s="54">
        <f t="shared" ref="H15:U15" si="4">SUM(H16:H23)</f>
        <v>61613.2</v>
      </c>
      <c r="I15" s="54">
        <f t="shared" si="4"/>
        <v>0</v>
      </c>
      <c r="J15" s="54">
        <f t="shared" si="4"/>
        <v>0</v>
      </c>
      <c r="K15" s="55">
        <f t="shared" si="4"/>
        <v>0</v>
      </c>
      <c r="L15" s="53">
        <f t="shared" si="4"/>
        <v>-10650</v>
      </c>
      <c r="M15" s="54">
        <f t="shared" si="4"/>
        <v>-10650</v>
      </c>
      <c r="N15" s="54">
        <f t="shared" si="4"/>
        <v>0</v>
      </c>
      <c r="O15" s="54">
        <f t="shared" si="4"/>
        <v>0</v>
      </c>
      <c r="P15" s="55">
        <f t="shared" si="4"/>
        <v>0</v>
      </c>
      <c r="Q15" s="53">
        <f t="shared" si="4"/>
        <v>50963.199999999997</v>
      </c>
      <c r="R15" s="54">
        <f t="shared" si="4"/>
        <v>50963.199999999997</v>
      </c>
      <c r="S15" s="54">
        <f t="shared" si="4"/>
        <v>0</v>
      </c>
      <c r="T15" s="54">
        <f t="shared" si="4"/>
        <v>0</v>
      </c>
      <c r="U15" s="55">
        <f t="shared" si="4"/>
        <v>0</v>
      </c>
    </row>
    <row r="16" spans="1:21" ht="30">
      <c r="A16" s="40" t="s">
        <v>29</v>
      </c>
      <c r="B16" s="41"/>
      <c r="C16" s="42">
        <v>4</v>
      </c>
      <c r="D16" s="43">
        <v>3</v>
      </c>
      <c r="E16" s="56" t="s">
        <v>30</v>
      </c>
      <c r="F16" s="57" t="s">
        <v>24</v>
      </c>
      <c r="G16" s="46">
        <v>31000</v>
      </c>
      <c r="H16" s="27">
        <v>31000</v>
      </c>
      <c r="I16" s="27">
        <v>0</v>
      </c>
      <c r="J16" s="27">
        <v>0</v>
      </c>
      <c r="K16" s="28">
        <v>0</v>
      </c>
      <c r="L16" s="47"/>
      <c r="M16" s="48"/>
      <c r="N16" s="48"/>
      <c r="O16" s="48"/>
      <c r="P16" s="49"/>
      <c r="Q16" s="46">
        <f t="shared" ref="Q16:Q82" si="5">SUM(R16:U16)</f>
        <v>31000</v>
      </c>
      <c r="R16" s="27">
        <f t="shared" ref="R16:U82" si="6">H16+M16</f>
        <v>31000</v>
      </c>
      <c r="S16" s="27">
        <f t="shared" si="6"/>
        <v>0</v>
      </c>
      <c r="T16" s="27">
        <f t="shared" si="6"/>
        <v>0</v>
      </c>
      <c r="U16" s="28">
        <f t="shared" si="6"/>
        <v>0</v>
      </c>
    </row>
    <row r="17" spans="1:21" ht="33" customHeight="1">
      <c r="A17" s="40" t="s">
        <v>31</v>
      </c>
      <c r="B17" s="41"/>
      <c r="C17" s="42">
        <v>4</v>
      </c>
      <c r="D17" s="43">
        <v>3</v>
      </c>
      <c r="E17" s="56" t="s">
        <v>30</v>
      </c>
      <c r="F17" s="57" t="s">
        <v>32</v>
      </c>
      <c r="G17" s="46">
        <v>3000</v>
      </c>
      <c r="H17" s="27">
        <v>3000</v>
      </c>
      <c r="I17" s="27">
        <v>0</v>
      </c>
      <c r="J17" s="27">
        <v>0</v>
      </c>
      <c r="K17" s="28">
        <v>0</v>
      </c>
      <c r="L17" s="46">
        <f>SUM(M17:P17)</f>
        <v>-2750</v>
      </c>
      <c r="M17" s="27">
        <v>-2750</v>
      </c>
      <c r="N17" s="48"/>
      <c r="O17" s="48"/>
      <c r="P17" s="49"/>
      <c r="Q17" s="46">
        <f t="shared" si="5"/>
        <v>250</v>
      </c>
      <c r="R17" s="27">
        <f t="shared" si="6"/>
        <v>250</v>
      </c>
      <c r="S17" s="27">
        <f t="shared" si="6"/>
        <v>0</v>
      </c>
      <c r="T17" s="27">
        <f t="shared" si="6"/>
        <v>0</v>
      </c>
      <c r="U17" s="28">
        <f t="shared" si="6"/>
        <v>0</v>
      </c>
    </row>
    <row r="18" spans="1:21" ht="30">
      <c r="A18" s="40" t="s">
        <v>33</v>
      </c>
      <c r="B18" s="41"/>
      <c r="C18" s="42">
        <v>4</v>
      </c>
      <c r="D18" s="43">
        <v>3</v>
      </c>
      <c r="E18" s="56" t="s">
        <v>30</v>
      </c>
      <c r="F18" s="57" t="s">
        <v>32</v>
      </c>
      <c r="G18" s="46">
        <v>6000</v>
      </c>
      <c r="H18" s="27">
        <v>6000</v>
      </c>
      <c r="I18" s="27">
        <v>0</v>
      </c>
      <c r="J18" s="27">
        <v>0</v>
      </c>
      <c r="K18" s="28">
        <v>0</v>
      </c>
      <c r="L18" s="47"/>
      <c r="M18" s="48"/>
      <c r="N18" s="48"/>
      <c r="O18" s="48"/>
      <c r="P18" s="49"/>
      <c r="Q18" s="46">
        <f t="shared" si="5"/>
        <v>6000</v>
      </c>
      <c r="R18" s="27">
        <f t="shared" si="6"/>
        <v>6000</v>
      </c>
      <c r="S18" s="27">
        <f t="shared" si="6"/>
        <v>0</v>
      </c>
      <c r="T18" s="27">
        <f t="shared" si="6"/>
        <v>0</v>
      </c>
      <c r="U18" s="28">
        <f t="shared" si="6"/>
        <v>0</v>
      </c>
    </row>
    <row r="19" spans="1:21" ht="45">
      <c r="A19" s="40" t="s">
        <v>34</v>
      </c>
      <c r="B19" s="41"/>
      <c r="C19" s="42">
        <v>4</v>
      </c>
      <c r="D19" s="43">
        <v>3</v>
      </c>
      <c r="E19" s="56" t="s">
        <v>30</v>
      </c>
      <c r="F19" s="57" t="s">
        <v>32</v>
      </c>
      <c r="G19" s="46">
        <v>9473.7000000000007</v>
      </c>
      <c r="H19" s="27">
        <v>9473.7000000000007</v>
      </c>
      <c r="I19" s="27">
        <v>0</v>
      </c>
      <c r="J19" s="27">
        <v>0</v>
      </c>
      <c r="K19" s="28">
        <v>0</v>
      </c>
      <c r="L19" s="46">
        <f>SUM(M19:P19)</f>
        <v>-4500</v>
      </c>
      <c r="M19" s="27">
        <v>-4500</v>
      </c>
      <c r="N19" s="48"/>
      <c r="O19" s="48"/>
      <c r="P19" s="49"/>
      <c r="Q19" s="58">
        <f t="shared" si="5"/>
        <v>4973.7000000000007</v>
      </c>
      <c r="R19" s="27">
        <f t="shared" si="6"/>
        <v>4973.7000000000007</v>
      </c>
      <c r="S19" s="27">
        <f t="shared" si="6"/>
        <v>0</v>
      </c>
      <c r="T19" s="27">
        <f t="shared" si="6"/>
        <v>0</v>
      </c>
      <c r="U19" s="28">
        <f t="shared" si="6"/>
        <v>0</v>
      </c>
    </row>
    <row r="20" spans="1:21">
      <c r="A20" s="40" t="s">
        <v>35</v>
      </c>
      <c r="B20" s="41"/>
      <c r="C20" s="42">
        <v>4</v>
      </c>
      <c r="D20" s="43">
        <v>3</v>
      </c>
      <c r="E20" s="56" t="s">
        <v>30</v>
      </c>
      <c r="F20" s="57" t="s">
        <v>32</v>
      </c>
      <c r="G20" s="46">
        <v>10066.299999999999</v>
      </c>
      <c r="H20" s="27">
        <v>10066.299999999999</v>
      </c>
      <c r="I20" s="27">
        <v>0</v>
      </c>
      <c r="J20" s="27">
        <v>0</v>
      </c>
      <c r="K20" s="28">
        <v>0</v>
      </c>
      <c r="L20" s="46">
        <f t="shared" ref="L20:L27" si="7">SUM(M20:P20)</f>
        <v>-4900</v>
      </c>
      <c r="M20" s="59">
        <v>-4900</v>
      </c>
      <c r="N20" s="48"/>
      <c r="O20" s="48"/>
      <c r="P20" s="49"/>
      <c r="Q20" s="58">
        <f t="shared" si="5"/>
        <v>5166.2999999999993</v>
      </c>
      <c r="R20" s="27">
        <f t="shared" si="6"/>
        <v>5166.2999999999993</v>
      </c>
      <c r="S20" s="27">
        <f t="shared" si="6"/>
        <v>0</v>
      </c>
      <c r="T20" s="27">
        <f t="shared" si="6"/>
        <v>0</v>
      </c>
      <c r="U20" s="28">
        <f t="shared" si="6"/>
        <v>0</v>
      </c>
    </row>
    <row r="21" spans="1:21">
      <c r="A21" s="40" t="s">
        <v>36</v>
      </c>
      <c r="B21" s="41"/>
      <c r="C21" s="42">
        <v>4</v>
      </c>
      <c r="D21" s="43">
        <v>3</v>
      </c>
      <c r="E21" s="56" t="s">
        <v>30</v>
      </c>
      <c r="F21" s="57" t="s">
        <v>32</v>
      </c>
      <c r="G21" s="46">
        <v>73.2</v>
      </c>
      <c r="H21" s="27">
        <v>73.2</v>
      </c>
      <c r="I21" s="27">
        <v>0</v>
      </c>
      <c r="J21" s="27"/>
      <c r="K21" s="28"/>
      <c r="L21" s="46">
        <f t="shared" si="7"/>
        <v>0</v>
      </c>
      <c r="M21" s="48"/>
      <c r="N21" s="48"/>
      <c r="O21" s="48"/>
      <c r="P21" s="49"/>
      <c r="Q21" s="58">
        <f t="shared" si="5"/>
        <v>73.2</v>
      </c>
      <c r="R21" s="27">
        <f t="shared" si="6"/>
        <v>73.2</v>
      </c>
      <c r="S21" s="27">
        <f t="shared" si="6"/>
        <v>0</v>
      </c>
      <c r="T21" s="27">
        <f t="shared" si="6"/>
        <v>0</v>
      </c>
      <c r="U21" s="28">
        <f t="shared" si="6"/>
        <v>0</v>
      </c>
    </row>
    <row r="22" spans="1:21">
      <c r="A22" s="40" t="s">
        <v>37</v>
      </c>
      <c r="B22" s="41"/>
      <c r="C22" s="42">
        <v>4</v>
      </c>
      <c r="D22" s="43">
        <v>3</v>
      </c>
      <c r="E22" s="56" t="s">
        <v>30</v>
      </c>
      <c r="F22" s="57" t="s">
        <v>32</v>
      </c>
      <c r="G22" s="46">
        <v>2000</v>
      </c>
      <c r="H22" s="27">
        <v>2000</v>
      </c>
      <c r="I22" s="27">
        <v>0</v>
      </c>
      <c r="J22" s="27">
        <v>0</v>
      </c>
      <c r="K22" s="28">
        <v>0</v>
      </c>
      <c r="L22" s="46">
        <f t="shared" si="7"/>
        <v>0</v>
      </c>
      <c r="M22" s="48"/>
      <c r="N22" s="48"/>
      <c r="O22" s="48"/>
      <c r="P22" s="49"/>
      <c r="Q22" s="46">
        <f t="shared" si="5"/>
        <v>2000</v>
      </c>
      <c r="R22" s="27">
        <f t="shared" si="6"/>
        <v>2000</v>
      </c>
      <c r="S22" s="27">
        <f t="shared" si="6"/>
        <v>0</v>
      </c>
      <c r="T22" s="27">
        <f t="shared" si="6"/>
        <v>0</v>
      </c>
      <c r="U22" s="28">
        <f t="shared" si="6"/>
        <v>0</v>
      </c>
    </row>
    <row r="23" spans="1:21">
      <c r="A23" s="40" t="s">
        <v>38</v>
      </c>
      <c r="B23" s="41"/>
      <c r="C23" s="42">
        <v>4</v>
      </c>
      <c r="D23" s="43">
        <v>3</v>
      </c>
      <c r="E23" s="56" t="s">
        <v>30</v>
      </c>
      <c r="F23" s="57" t="s">
        <v>32</v>
      </c>
      <c r="G23" s="46"/>
      <c r="H23" s="27"/>
      <c r="I23" s="27"/>
      <c r="J23" s="27"/>
      <c r="K23" s="28"/>
      <c r="L23" s="46">
        <v>1500</v>
      </c>
      <c r="M23" s="27">
        <v>1500</v>
      </c>
      <c r="N23" s="48"/>
      <c r="O23" s="48"/>
      <c r="P23" s="49"/>
      <c r="Q23" s="46">
        <f t="shared" si="5"/>
        <v>1500</v>
      </c>
      <c r="R23" s="27">
        <f t="shared" si="6"/>
        <v>1500</v>
      </c>
      <c r="S23" s="27"/>
      <c r="T23" s="27"/>
      <c r="U23" s="28"/>
    </row>
    <row r="24" spans="1:21" s="33" customFormat="1" ht="21" customHeight="1">
      <c r="A24" s="21" t="s">
        <v>39</v>
      </c>
      <c r="B24" s="22">
        <v>108</v>
      </c>
      <c r="C24" s="22"/>
      <c r="D24" s="22"/>
      <c r="E24" s="23"/>
      <c r="F24" s="24"/>
      <c r="G24" s="50">
        <f>G25</f>
        <v>0</v>
      </c>
      <c r="H24" s="51">
        <f t="shared" ref="H24:U26" si="8">H25</f>
        <v>0</v>
      </c>
      <c r="I24" s="51">
        <f t="shared" si="8"/>
        <v>0</v>
      </c>
      <c r="J24" s="51">
        <f t="shared" si="8"/>
        <v>0</v>
      </c>
      <c r="K24" s="52">
        <f t="shared" si="8"/>
        <v>0</v>
      </c>
      <c r="L24" s="50">
        <f t="shared" si="8"/>
        <v>200</v>
      </c>
      <c r="M24" s="51">
        <f t="shared" si="8"/>
        <v>200</v>
      </c>
      <c r="N24" s="51">
        <f t="shared" si="8"/>
        <v>0</v>
      </c>
      <c r="O24" s="51">
        <f t="shared" si="8"/>
        <v>0</v>
      </c>
      <c r="P24" s="52">
        <f t="shared" si="8"/>
        <v>0</v>
      </c>
      <c r="Q24" s="50">
        <f t="shared" si="8"/>
        <v>200</v>
      </c>
      <c r="R24" s="51">
        <f t="shared" si="8"/>
        <v>200</v>
      </c>
      <c r="S24" s="51">
        <f t="shared" si="8"/>
        <v>0</v>
      </c>
      <c r="T24" s="51">
        <f t="shared" si="8"/>
        <v>0</v>
      </c>
      <c r="U24" s="52">
        <f t="shared" si="8"/>
        <v>0</v>
      </c>
    </row>
    <row r="25" spans="1:21" s="20" customFormat="1" ht="14.25">
      <c r="A25" s="34" t="s">
        <v>27</v>
      </c>
      <c r="B25" s="35"/>
      <c r="C25" s="36">
        <v>4</v>
      </c>
      <c r="D25" s="22"/>
      <c r="E25" s="23"/>
      <c r="F25" s="24"/>
      <c r="G25" s="53">
        <f>G26</f>
        <v>0</v>
      </c>
      <c r="H25" s="54">
        <f t="shared" si="8"/>
        <v>0</v>
      </c>
      <c r="I25" s="54">
        <f t="shared" si="8"/>
        <v>0</v>
      </c>
      <c r="J25" s="54">
        <f t="shared" si="8"/>
        <v>0</v>
      </c>
      <c r="K25" s="55">
        <f t="shared" si="8"/>
        <v>0</v>
      </c>
      <c r="L25" s="53">
        <f t="shared" si="8"/>
        <v>200</v>
      </c>
      <c r="M25" s="54">
        <f t="shared" si="8"/>
        <v>200</v>
      </c>
      <c r="N25" s="54">
        <f t="shared" si="8"/>
        <v>0</v>
      </c>
      <c r="O25" s="54">
        <f t="shared" si="8"/>
        <v>0</v>
      </c>
      <c r="P25" s="55">
        <f t="shared" si="8"/>
        <v>0</v>
      </c>
      <c r="Q25" s="53">
        <f t="shared" si="8"/>
        <v>200</v>
      </c>
      <c r="R25" s="54">
        <f t="shared" si="8"/>
        <v>200</v>
      </c>
      <c r="S25" s="54">
        <f t="shared" si="8"/>
        <v>0</v>
      </c>
      <c r="T25" s="54">
        <f t="shared" si="8"/>
        <v>0</v>
      </c>
      <c r="U25" s="55">
        <f t="shared" si="8"/>
        <v>0</v>
      </c>
    </row>
    <row r="26" spans="1:21" s="20" customFormat="1" ht="14.25">
      <c r="A26" s="34" t="s">
        <v>28</v>
      </c>
      <c r="B26" s="35"/>
      <c r="C26" s="36">
        <v>4</v>
      </c>
      <c r="D26" s="22">
        <v>3</v>
      </c>
      <c r="E26" s="23"/>
      <c r="F26" s="24"/>
      <c r="G26" s="53">
        <f>G27</f>
        <v>0</v>
      </c>
      <c r="H26" s="54">
        <f t="shared" si="8"/>
        <v>0</v>
      </c>
      <c r="I26" s="54">
        <f t="shared" si="8"/>
        <v>0</v>
      </c>
      <c r="J26" s="54">
        <f t="shared" si="8"/>
        <v>0</v>
      </c>
      <c r="K26" s="55">
        <f t="shared" si="8"/>
        <v>0</v>
      </c>
      <c r="L26" s="53">
        <f t="shared" si="8"/>
        <v>200</v>
      </c>
      <c r="M26" s="54">
        <f t="shared" si="8"/>
        <v>200</v>
      </c>
      <c r="N26" s="54">
        <f t="shared" si="8"/>
        <v>0</v>
      </c>
      <c r="O26" s="54">
        <f t="shared" si="8"/>
        <v>0</v>
      </c>
      <c r="P26" s="55">
        <f t="shared" si="8"/>
        <v>0</v>
      </c>
      <c r="Q26" s="53">
        <f t="shared" si="8"/>
        <v>200</v>
      </c>
      <c r="R26" s="54">
        <f t="shared" si="8"/>
        <v>200</v>
      </c>
      <c r="S26" s="54">
        <f t="shared" si="8"/>
        <v>0</v>
      </c>
      <c r="T26" s="54">
        <f t="shared" si="8"/>
        <v>0</v>
      </c>
      <c r="U26" s="55">
        <f t="shared" si="8"/>
        <v>0</v>
      </c>
    </row>
    <row r="27" spans="1:21" ht="30">
      <c r="A27" s="40" t="s">
        <v>40</v>
      </c>
      <c r="B27" s="41"/>
      <c r="C27" s="42">
        <v>4</v>
      </c>
      <c r="D27" s="43">
        <v>3</v>
      </c>
      <c r="E27" s="56" t="s">
        <v>30</v>
      </c>
      <c r="F27" s="57" t="s">
        <v>41</v>
      </c>
      <c r="G27" s="46"/>
      <c r="H27" s="27"/>
      <c r="I27" s="27"/>
      <c r="J27" s="27"/>
      <c r="K27" s="28"/>
      <c r="L27" s="46">
        <f t="shared" si="7"/>
        <v>200</v>
      </c>
      <c r="M27" s="27">
        <v>200</v>
      </c>
      <c r="N27" s="48"/>
      <c r="O27" s="48"/>
      <c r="P27" s="49"/>
      <c r="Q27" s="46">
        <f t="shared" ref="Q27" si="9">SUM(R27:U27)</f>
        <v>200</v>
      </c>
      <c r="R27" s="27">
        <f t="shared" ref="R27:U27" si="10">H27+M27</f>
        <v>200</v>
      </c>
      <c r="S27" s="27">
        <f t="shared" si="10"/>
        <v>0</v>
      </c>
      <c r="T27" s="27">
        <f t="shared" si="10"/>
        <v>0</v>
      </c>
      <c r="U27" s="28">
        <f t="shared" si="10"/>
        <v>0</v>
      </c>
    </row>
    <row r="28" spans="1:21" s="33" customFormat="1" ht="22.5" customHeight="1">
      <c r="A28" s="21" t="s">
        <v>42</v>
      </c>
      <c r="B28" s="22">
        <v>121</v>
      </c>
      <c r="C28" s="22"/>
      <c r="D28" s="22"/>
      <c r="E28" s="23"/>
      <c r="F28" s="24"/>
      <c r="G28" s="50">
        <f>G29</f>
        <v>209372.3</v>
      </c>
      <c r="H28" s="51">
        <f t="shared" ref="H28:U28" si="11">H29</f>
        <v>80102.5</v>
      </c>
      <c r="I28" s="51">
        <f t="shared" si="11"/>
        <v>0</v>
      </c>
      <c r="J28" s="51">
        <f t="shared" si="11"/>
        <v>0</v>
      </c>
      <c r="K28" s="52">
        <f t="shared" si="11"/>
        <v>129269.8</v>
      </c>
      <c r="L28" s="50">
        <f t="shared" si="11"/>
        <v>-1505</v>
      </c>
      <c r="M28" s="51">
        <f t="shared" si="11"/>
        <v>-1505</v>
      </c>
      <c r="N28" s="51">
        <f t="shared" si="11"/>
        <v>0</v>
      </c>
      <c r="O28" s="51">
        <f t="shared" si="11"/>
        <v>0</v>
      </c>
      <c r="P28" s="52">
        <f t="shared" si="11"/>
        <v>0</v>
      </c>
      <c r="Q28" s="50">
        <f t="shared" si="11"/>
        <v>207867.3</v>
      </c>
      <c r="R28" s="51">
        <f t="shared" si="11"/>
        <v>78597.5</v>
      </c>
      <c r="S28" s="51">
        <f t="shared" si="11"/>
        <v>0</v>
      </c>
      <c r="T28" s="51">
        <f t="shared" si="11"/>
        <v>0</v>
      </c>
      <c r="U28" s="52">
        <f t="shared" si="11"/>
        <v>129269.8</v>
      </c>
    </row>
    <row r="29" spans="1:21" s="33" customFormat="1" ht="14.25">
      <c r="A29" s="21" t="s">
        <v>43</v>
      </c>
      <c r="B29" s="22"/>
      <c r="C29" s="22">
        <v>16</v>
      </c>
      <c r="D29" s="22"/>
      <c r="E29" s="23"/>
      <c r="F29" s="24"/>
      <c r="G29" s="50">
        <f>G30+G32</f>
        <v>209372.3</v>
      </c>
      <c r="H29" s="51">
        <f t="shared" ref="H29:U29" si="12">H30+H32</f>
        <v>80102.5</v>
      </c>
      <c r="I29" s="51">
        <f t="shared" si="12"/>
        <v>0</v>
      </c>
      <c r="J29" s="51">
        <f t="shared" si="12"/>
        <v>0</v>
      </c>
      <c r="K29" s="52">
        <f t="shared" si="12"/>
        <v>129269.8</v>
      </c>
      <c r="L29" s="50">
        <f t="shared" si="12"/>
        <v>-1505</v>
      </c>
      <c r="M29" s="51">
        <f t="shared" si="12"/>
        <v>-1505</v>
      </c>
      <c r="N29" s="51">
        <f t="shared" si="12"/>
        <v>0</v>
      </c>
      <c r="O29" s="51">
        <f t="shared" si="12"/>
        <v>0</v>
      </c>
      <c r="P29" s="52">
        <f t="shared" si="12"/>
        <v>0</v>
      </c>
      <c r="Q29" s="50">
        <f t="shared" si="12"/>
        <v>207867.3</v>
      </c>
      <c r="R29" s="51">
        <f t="shared" si="12"/>
        <v>78597.5</v>
      </c>
      <c r="S29" s="51">
        <f t="shared" si="12"/>
        <v>0</v>
      </c>
      <c r="T29" s="51">
        <f t="shared" si="12"/>
        <v>0</v>
      </c>
      <c r="U29" s="52">
        <f t="shared" si="12"/>
        <v>129269.8</v>
      </c>
    </row>
    <row r="30" spans="1:21" s="33" customFormat="1" ht="14.25">
      <c r="A30" s="21" t="s">
        <v>44</v>
      </c>
      <c r="B30" s="22"/>
      <c r="C30" s="22">
        <v>16</v>
      </c>
      <c r="D30" s="22">
        <v>1</v>
      </c>
      <c r="E30" s="23"/>
      <c r="F30" s="24"/>
      <c r="G30" s="50">
        <v>109131.8</v>
      </c>
      <c r="H30" s="51">
        <v>78002.5</v>
      </c>
      <c r="I30" s="51">
        <v>0</v>
      </c>
      <c r="J30" s="51">
        <v>0</v>
      </c>
      <c r="K30" s="52">
        <v>31129.3</v>
      </c>
      <c r="L30" s="29"/>
      <c r="M30" s="30"/>
      <c r="N30" s="30"/>
      <c r="O30" s="30"/>
      <c r="P30" s="31"/>
      <c r="Q30" s="29">
        <f t="shared" si="5"/>
        <v>109131.8</v>
      </c>
      <c r="R30" s="26">
        <f t="shared" si="6"/>
        <v>78002.5</v>
      </c>
      <c r="S30" s="26">
        <f t="shared" si="6"/>
        <v>0</v>
      </c>
      <c r="T30" s="26">
        <f t="shared" si="6"/>
        <v>0</v>
      </c>
      <c r="U30" s="32">
        <f t="shared" si="6"/>
        <v>31129.3</v>
      </c>
    </row>
    <row r="31" spans="1:21" s="66" customFormat="1" ht="60.75" customHeight="1">
      <c r="A31" s="60" t="s">
        <v>45</v>
      </c>
      <c r="B31" s="61"/>
      <c r="C31" s="62">
        <v>16</v>
      </c>
      <c r="D31" s="62">
        <v>1</v>
      </c>
      <c r="E31" s="56" t="s">
        <v>46</v>
      </c>
      <c r="F31" s="57" t="s">
        <v>47</v>
      </c>
      <c r="G31" s="46">
        <v>109131.8</v>
      </c>
      <c r="H31" s="27">
        <v>78002.5</v>
      </c>
      <c r="I31" s="27">
        <v>0</v>
      </c>
      <c r="J31" s="27">
        <v>0</v>
      </c>
      <c r="K31" s="28">
        <v>31129.3</v>
      </c>
      <c r="L31" s="63"/>
      <c r="M31" s="64"/>
      <c r="N31" s="64"/>
      <c r="O31" s="64"/>
      <c r="P31" s="65"/>
      <c r="Q31" s="58">
        <f t="shared" si="5"/>
        <v>109131.8</v>
      </c>
      <c r="R31" s="27">
        <f t="shared" si="6"/>
        <v>78002.5</v>
      </c>
      <c r="S31" s="27">
        <f t="shared" si="6"/>
        <v>0</v>
      </c>
      <c r="T31" s="27">
        <f t="shared" si="6"/>
        <v>0</v>
      </c>
      <c r="U31" s="28">
        <f t="shared" si="6"/>
        <v>31129.3</v>
      </c>
    </row>
    <row r="32" spans="1:21" s="72" customFormat="1" ht="14.25">
      <c r="A32" s="67" t="s">
        <v>48</v>
      </c>
      <c r="B32" s="68"/>
      <c r="C32" s="69">
        <v>16</v>
      </c>
      <c r="D32" s="69">
        <v>2</v>
      </c>
      <c r="E32" s="70"/>
      <c r="F32" s="71"/>
      <c r="G32" s="25">
        <f>G33+G34</f>
        <v>100240.5</v>
      </c>
      <c r="H32" s="26">
        <f t="shared" ref="H32:U32" si="13">H33+H34</f>
        <v>2100</v>
      </c>
      <c r="I32" s="26">
        <f t="shared" si="13"/>
        <v>0</v>
      </c>
      <c r="J32" s="26">
        <f t="shared" si="13"/>
        <v>0</v>
      </c>
      <c r="K32" s="32">
        <f t="shared" si="13"/>
        <v>98140.5</v>
      </c>
      <c r="L32" s="25">
        <f t="shared" si="13"/>
        <v>-1505</v>
      </c>
      <c r="M32" s="26">
        <f t="shared" si="13"/>
        <v>-1505</v>
      </c>
      <c r="N32" s="26">
        <f t="shared" si="13"/>
        <v>0</v>
      </c>
      <c r="O32" s="26">
        <f t="shared" si="13"/>
        <v>0</v>
      </c>
      <c r="P32" s="32">
        <f t="shared" si="13"/>
        <v>0</v>
      </c>
      <c r="Q32" s="25">
        <f t="shared" si="13"/>
        <v>98735.5</v>
      </c>
      <c r="R32" s="26">
        <f t="shared" si="13"/>
        <v>595</v>
      </c>
      <c r="S32" s="26">
        <f t="shared" si="13"/>
        <v>0</v>
      </c>
      <c r="T32" s="26">
        <f t="shared" si="13"/>
        <v>0</v>
      </c>
      <c r="U32" s="32">
        <f t="shared" si="13"/>
        <v>98140.5</v>
      </c>
    </row>
    <row r="33" spans="1:21" s="66" customFormat="1">
      <c r="A33" s="60" t="s">
        <v>49</v>
      </c>
      <c r="B33" s="61"/>
      <c r="C33" s="62">
        <v>16</v>
      </c>
      <c r="D33" s="62">
        <v>2</v>
      </c>
      <c r="E33" s="56" t="s">
        <v>46</v>
      </c>
      <c r="F33" s="57" t="s">
        <v>41</v>
      </c>
      <c r="G33" s="46">
        <v>98140.5</v>
      </c>
      <c r="H33" s="27">
        <v>0</v>
      </c>
      <c r="I33" s="27">
        <v>0</v>
      </c>
      <c r="J33" s="27">
        <v>0</v>
      </c>
      <c r="K33" s="28">
        <v>98140.5</v>
      </c>
      <c r="L33" s="63"/>
      <c r="M33" s="64"/>
      <c r="N33" s="64"/>
      <c r="O33" s="64"/>
      <c r="P33" s="65"/>
      <c r="Q33" s="58">
        <f t="shared" si="5"/>
        <v>98140.5</v>
      </c>
      <c r="R33" s="27">
        <f t="shared" si="6"/>
        <v>0</v>
      </c>
      <c r="S33" s="27">
        <f t="shared" si="6"/>
        <v>0</v>
      </c>
      <c r="T33" s="27">
        <f t="shared" si="6"/>
        <v>0</v>
      </c>
      <c r="U33" s="28">
        <f t="shared" si="6"/>
        <v>98140.5</v>
      </c>
    </row>
    <row r="34" spans="1:21" s="66" customFormat="1" ht="60">
      <c r="A34" s="60" t="s">
        <v>50</v>
      </c>
      <c r="B34" s="61"/>
      <c r="C34" s="62">
        <v>16</v>
      </c>
      <c r="D34" s="62">
        <v>2</v>
      </c>
      <c r="E34" s="56" t="s">
        <v>46</v>
      </c>
      <c r="F34" s="57" t="s">
        <v>41</v>
      </c>
      <c r="G34" s="46">
        <v>2100</v>
      </c>
      <c r="H34" s="27">
        <v>2100</v>
      </c>
      <c r="I34" s="27">
        <v>0</v>
      </c>
      <c r="J34" s="27">
        <v>0</v>
      </c>
      <c r="K34" s="28">
        <v>0</v>
      </c>
      <c r="L34" s="46">
        <f>SUM(M34:P34)</f>
        <v>-1505</v>
      </c>
      <c r="M34" s="27">
        <v>-1505</v>
      </c>
      <c r="N34" s="64"/>
      <c r="O34" s="64"/>
      <c r="P34" s="65"/>
      <c r="Q34" s="46">
        <f t="shared" si="5"/>
        <v>595</v>
      </c>
      <c r="R34" s="27">
        <f t="shared" si="6"/>
        <v>595</v>
      </c>
      <c r="S34" s="27">
        <f t="shared" si="6"/>
        <v>0</v>
      </c>
      <c r="T34" s="27">
        <f t="shared" si="6"/>
        <v>0</v>
      </c>
      <c r="U34" s="28">
        <f t="shared" si="6"/>
        <v>0</v>
      </c>
    </row>
    <row r="35" spans="1:21" s="33" customFormat="1" ht="22.5" customHeight="1">
      <c r="A35" s="21" t="s">
        <v>51</v>
      </c>
      <c r="B35" s="22">
        <v>122</v>
      </c>
      <c r="C35" s="73"/>
      <c r="D35" s="22"/>
      <c r="E35" s="23"/>
      <c r="F35" s="24"/>
      <c r="G35" s="25">
        <f>G36</f>
        <v>33488.9</v>
      </c>
      <c r="H35" s="26">
        <f t="shared" ref="H35:U36" si="14">H36</f>
        <v>7840</v>
      </c>
      <c r="I35" s="26">
        <f t="shared" si="14"/>
        <v>0</v>
      </c>
      <c r="J35" s="26">
        <f t="shared" si="14"/>
        <v>0</v>
      </c>
      <c r="K35" s="32">
        <f t="shared" si="14"/>
        <v>25648.9</v>
      </c>
      <c r="L35" s="25">
        <f t="shared" si="14"/>
        <v>-1670</v>
      </c>
      <c r="M35" s="26">
        <f t="shared" si="14"/>
        <v>-1670</v>
      </c>
      <c r="N35" s="26">
        <f t="shared" si="14"/>
        <v>0</v>
      </c>
      <c r="O35" s="26">
        <f t="shared" si="14"/>
        <v>0</v>
      </c>
      <c r="P35" s="32">
        <f t="shared" si="14"/>
        <v>0</v>
      </c>
      <c r="Q35" s="25">
        <f t="shared" si="14"/>
        <v>31818.9</v>
      </c>
      <c r="R35" s="26">
        <f t="shared" si="14"/>
        <v>6170</v>
      </c>
      <c r="S35" s="26">
        <f t="shared" si="14"/>
        <v>0</v>
      </c>
      <c r="T35" s="26">
        <f t="shared" si="14"/>
        <v>0</v>
      </c>
      <c r="U35" s="32">
        <f t="shared" si="14"/>
        <v>25648.9</v>
      </c>
    </row>
    <row r="36" spans="1:21" s="20" customFormat="1" ht="14.25">
      <c r="A36" s="34" t="s">
        <v>52</v>
      </c>
      <c r="B36" s="35"/>
      <c r="C36" s="73">
        <v>1</v>
      </c>
      <c r="D36" s="22"/>
      <c r="E36" s="23"/>
      <c r="F36" s="24"/>
      <c r="G36" s="25">
        <f>G37</f>
        <v>33488.9</v>
      </c>
      <c r="H36" s="26">
        <f t="shared" si="14"/>
        <v>7840</v>
      </c>
      <c r="I36" s="26">
        <f t="shared" si="14"/>
        <v>0</v>
      </c>
      <c r="J36" s="26">
        <f t="shared" si="14"/>
        <v>0</v>
      </c>
      <c r="K36" s="32">
        <f t="shared" si="14"/>
        <v>25648.9</v>
      </c>
      <c r="L36" s="25">
        <f t="shared" si="14"/>
        <v>-1670</v>
      </c>
      <c r="M36" s="26">
        <f t="shared" si="14"/>
        <v>-1670</v>
      </c>
      <c r="N36" s="26">
        <f t="shared" si="14"/>
        <v>0</v>
      </c>
      <c r="O36" s="26">
        <f t="shared" si="14"/>
        <v>0</v>
      </c>
      <c r="P36" s="32">
        <f t="shared" si="14"/>
        <v>0</v>
      </c>
      <c r="Q36" s="25">
        <f t="shared" si="14"/>
        <v>31818.9</v>
      </c>
      <c r="R36" s="26">
        <f t="shared" si="14"/>
        <v>6170</v>
      </c>
      <c r="S36" s="26">
        <f t="shared" si="14"/>
        <v>0</v>
      </c>
      <c r="T36" s="26">
        <f t="shared" si="14"/>
        <v>0</v>
      </c>
      <c r="U36" s="32">
        <f t="shared" si="14"/>
        <v>25648.9</v>
      </c>
    </row>
    <row r="37" spans="1:21" s="20" customFormat="1" ht="15.75" customHeight="1">
      <c r="A37" s="34" t="s">
        <v>53</v>
      </c>
      <c r="B37" s="35"/>
      <c r="C37" s="22">
        <v>1</v>
      </c>
      <c r="D37" s="22">
        <v>3</v>
      </c>
      <c r="E37" s="23"/>
      <c r="F37" s="24"/>
      <c r="G37" s="25">
        <f>SUM(G38:G43)</f>
        <v>33488.9</v>
      </c>
      <c r="H37" s="26">
        <f t="shared" ref="H37:U37" si="15">SUM(H38:H43)</f>
        <v>7840</v>
      </c>
      <c r="I37" s="26">
        <f t="shared" si="15"/>
        <v>0</v>
      </c>
      <c r="J37" s="26">
        <f t="shared" si="15"/>
        <v>0</v>
      </c>
      <c r="K37" s="32">
        <f t="shared" si="15"/>
        <v>25648.9</v>
      </c>
      <c r="L37" s="25">
        <f t="shared" si="15"/>
        <v>-1670</v>
      </c>
      <c r="M37" s="26">
        <f t="shared" si="15"/>
        <v>-1670</v>
      </c>
      <c r="N37" s="26">
        <f t="shared" si="15"/>
        <v>0</v>
      </c>
      <c r="O37" s="26">
        <f t="shared" si="15"/>
        <v>0</v>
      </c>
      <c r="P37" s="32">
        <f t="shared" si="15"/>
        <v>0</v>
      </c>
      <c r="Q37" s="25">
        <f t="shared" si="15"/>
        <v>31818.9</v>
      </c>
      <c r="R37" s="26">
        <f t="shared" si="15"/>
        <v>6170</v>
      </c>
      <c r="S37" s="26">
        <f t="shared" si="15"/>
        <v>0</v>
      </c>
      <c r="T37" s="26">
        <f t="shared" si="15"/>
        <v>0</v>
      </c>
      <c r="U37" s="32">
        <f t="shared" si="15"/>
        <v>25648.9</v>
      </c>
    </row>
    <row r="38" spans="1:21" s="72" customFormat="1">
      <c r="A38" s="60" t="s">
        <v>54</v>
      </c>
      <c r="B38" s="61"/>
      <c r="C38" s="62">
        <v>1</v>
      </c>
      <c r="D38" s="62">
        <v>3</v>
      </c>
      <c r="E38" s="44" t="s">
        <v>32</v>
      </c>
      <c r="F38" s="45" t="s">
        <v>47</v>
      </c>
      <c r="G38" s="46"/>
      <c r="H38" s="27"/>
      <c r="I38" s="27"/>
      <c r="J38" s="27"/>
      <c r="K38" s="28"/>
      <c r="L38" s="46">
        <f>M38</f>
        <v>1300</v>
      </c>
      <c r="M38" s="27">
        <v>1300</v>
      </c>
      <c r="N38" s="74"/>
      <c r="O38" s="74"/>
      <c r="P38" s="75"/>
      <c r="Q38" s="46">
        <f>G38+L38</f>
        <v>1300</v>
      </c>
      <c r="R38" s="27">
        <f t="shared" ref="R38:U43" si="16">H38+M38</f>
        <v>1300</v>
      </c>
      <c r="S38" s="27">
        <f t="shared" si="16"/>
        <v>0</v>
      </c>
      <c r="T38" s="27">
        <f t="shared" si="16"/>
        <v>0</v>
      </c>
      <c r="U38" s="28">
        <f t="shared" si="16"/>
        <v>0</v>
      </c>
    </row>
    <row r="39" spans="1:21" s="72" customFormat="1">
      <c r="A39" s="60" t="s">
        <v>55</v>
      </c>
      <c r="B39" s="61"/>
      <c r="C39" s="62">
        <v>1</v>
      </c>
      <c r="D39" s="62">
        <v>3</v>
      </c>
      <c r="E39" s="44" t="s">
        <v>32</v>
      </c>
      <c r="F39" s="45" t="s">
        <v>47</v>
      </c>
      <c r="G39" s="46">
        <v>3000</v>
      </c>
      <c r="H39" s="27">
        <v>3000</v>
      </c>
      <c r="I39" s="27">
        <v>0</v>
      </c>
      <c r="J39" s="27">
        <v>0</v>
      </c>
      <c r="K39" s="28">
        <v>0</v>
      </c>
      <c r="L39" s="46">
        <f>M39</f>
        <v>-2970</v>
      </c>
      <c r="M39" s="27">
        <v>-2970</v>
      </c>
      <c r="N39" s="74"/>
      <c r="O39" s="74"/>
      <c r="P39" s="75"/>
      <c r="Q39" s="46">
        <f t="shared" ref="Q39:Q43" si="17">G39+L39</f>
        <v>30</v>
      </c>
      <c r="R39" s="27">
        <f t="shared" si="16"/>
        <v>30</v>
      </c>
      <c r="S39" s="27"/>
      <c r="T39" s="27">
        <f t="shared" si="6"/>
        <v>0</v>
      </c>
      <c r="U39" s="28">
        <f t="shared" si="6"/>
        <v>0</v>
      </c>
    </row>
    <row r="40" spans="1:21" s="66" customFormat="1">
      <c r="A40" s="60" t="s">
        <v>56</v>
      </c>
      <c r="B40" s="61"/>
      <c r="C40" s="62">
        <v>1</v>
      </c>
      <c r="D40" s="62">
        <v>3</v>
      </c>
      <c r="E40" s="44" t="s">
        <v>32</v>
      </c>
      <c r="F40" s="45" t="s">
        <v>47</v>
      </c>
      <c r="G40" s="46">
        <v>60</v>
      </c>
      <c r="H40" s="27">
        <v>60</v>
      </c>
      <c r="I40" s="27">
        <v>0</v>
      </c>
      <c r="J40" s="27">
        <v>0</v>
      </c>
      <c r="K40" s="28">
        <v>0</v>
      </c>
      <c r="L40" s="63"/>
      <c r="M40" s="64"/>
      <c r="N40" s="64"/>
      <c r="O40" s="64"/>
      <c r="P40" s="65"/>
      <c r="Q40" s="46">
        <f t="shared" si="17"/>
        <v>60</v>
      </c>
      <c r="R40" s="27">
        <f t="shared" si="16"/>
        <v>60</v>
      </c>
      <c r="S40" s="27">
        <f t="shared" si="6"/>
        <v>0</v>
      </c>
      <c r="T40" s="27">
        <f t="shared" si="6"/>
        <v>0</v>
      </c>
      <c r="U40" s="28">
        <f t="shared" si="6"/>
        <v>0</v>
      </c>
    </row>
    <row r="41" spans="1:21" s="66" customFormat="1">
      <c r="A41" s="60" t="s">
        <v>57</v>
      </c>
      <c r="B41" s="61"/>
      <c r="C41" s="62">
        <v>1</v>
      </c>
      <c r="D41" s="62">
        <v>3</v>
      </c>
      <c r="E41" s="44" t="s">
        <v>32</v>
      </c>
      <c r="F41" s="45" t="s">
        <v>47</v>
      </c>
      <c r="G41" s="46">
        <v>1380</v>
      </c>
      <c r="H41" s="27">
        <v>1380</v>
      </c>
      <c r="I41" s="27">
        <v>0</v>
      </c>
      <c r="J41" s="27">
        <v>0</v>
      </c>
      <c r="K41" s="28">
        <v>0</v>
      </c>
      <c r="L41" s="63"/>
      <c r="M41" s="64"/>
      <c r="N41" s="64"/>
      <c r="O41" s="64"/>
      <c r="P41" s="65"/>
      <c r="Q41" s="46">
        <f t="shared" si="17"/>
        <v>1380</v>
      </c>
      <c r="R41" s="27">
        <f t="shared" si="16"/>
        <v>1380</v>
      </c>
      <c r="S41" s="27">
        <f t="shared" si="6"/>
        <v>0</v>
      </c>
      <c r="T41" s="27">
        <f t="shared" si="6"/>
        <v>0</v>
      </c>
      <c r="U41" s="28">
        <f t="shared" si="6"/>
        <v>0</v>
      </c>
    </row>
    <row r="42" spans="1:21" s="66" customFormat="1">
      <c r="A42" s="60" t="s">
        <v>58</v>
      </c>
      <c r="B42" s="61"/>
      <c r="C42" s="62">
        <v>1</v>
      </c>
      <c r="D42" s="62">
        <v>3</v>
      </c>
      <c r="E42" s="44" t="s">
        <v>32</v>
      </c>
      <c r="F42" s="45" t="s">
        <v>47</v>
      </c>
      <c r="G42" s="46">
        <v>300</v>
      </c>
      <c r="H42" s="27">
        <v>300</v>
      </c>
      <c r="I42" s="27">
        <v>0</v>
      </c>
      <c r="J42" s="27">
        <v>0</v>
      </c>
      <c r="K42" s="28">
        <v>0</v>
      </c>
      <c r="L42" s="63"/>
      <c r="M42" s="64"/>
      <c r="N42" s="64"/>
      <c r="O42" s="64"/>
      <c r="P42" s="65"/>
      <c r="Q42" s="46">
        <f t="shared" si="17"/>
        <v>300</v>
      </c>
      <c r="R42" s="27">
        <f t="shared" si="16"/>
        <v>300</v>
      </c>
      <c r="S42" s="27">
        <f t="shared" si="6"/>
        <v>0</v>
      </c>
      <c r="T42" s="27">
        <f t="shared" si="6"/>
        <v>0</v>
      </c>
      <c r="U42" s="28">
        <f t="shared" si="6"/>
        <v>0</v>
      </c>
    </row>
    <row r="43" spans="1:21" s="66" customFormat="1" ht="75.75" customHeight="1">
      <c r="A43" s="60" t="s">
        <v>59</v>
      </c>
      <c r="B43" s="61"/>
      <c r="C43" s="62">
        <v>1</v>
      </c>
      <c r="D43" s="62">
        <v>3</v>
      </c>
      <c r="E43" s="44" t="s">
        <v>32</v>
      </c>
      <c r="F43" s="45" t="s">
        <v>47</v>
      </c>
      <c r="G43" s="46">
        <v>28748.9</v>
      </c>
      <c r="H43" s="27">
        <v>3100</v>
      </c>
      <c r="I43" s="27">
        <v>0</v>
      </c>
      <c r="J43" s="27">
        <v>0</v>
      </c>
      <c r="K43" s="28">
        <v>25648.9</v>
      </c>
      <c r="L43" s="63"/>
      <c r="M43" s="64"/>
      <c r="N43" s="64"/>
      <c r="O43" s="64"/>
      <c r="P43" s="65"/>
      <c r="Q43" s="46">
        <f t="shared" si="17"/>
        <v>28748.9</v>
      </c>
      <c r="R43" s="27">
        <f t="shared" si="16"/>
        <v>3100</v>
      </c>
      <c r="S43" s="27">
        <f t="shared" si="6"/>
        <v>0</v>
      </c>
      <c r="T43" s="27">
        <f t="shared" si="6"/>
        <v>0</v>
      </c>
      <c r="U43" s="28">
        <f t="shared" si="6"/>
        <v>25648.9</v>
      </c>
    </row>
    <row r="44" spans="1:21" s="33" customFormat="1" ht="45" customHeight="1">
      <c r="A44" s="21" t="s">
        <v>60</v>
      </c>
      <c r="B44" s="22">
        <v>125</v>
      </c>
      <c r="C44" s="22"/>
      <c r="D44" s="22"/>
      <c r="E44" s="23"/>
      <c r="F44" s="24"/>
      <c r="G44" s="25">
        <v>4000</v>
      </c>
      <c r="H44" s="26">
        <v>4000</v>
      </c>
      <c r="I44" s="26">
        <v>0</v>
      </c>
      <c r="J44" s="26">
        <v>0</v>
      </c>
      <c r="K44" s="32">
        <v>0</v>
      </c>
      <c r="L44" s="29"/>
      <c r="M44" s="30"/>
      <c r="N44" s="30"/>
      <c r="O44" s="30"/>
      <c r="P44" s="31"/>
      <c r="Q44" s="25">
        <f t="shared" si="5"/>
        <v>4000</v>
      </c>
      <c r="R44" s="26">
        <f t="shared" si="6"/>
        <v>4000</v>
      </c>
      <c r="S44" s="26">
        <f t="shared" si="6"/>
        <v>0</v>
      </c>
      <c r="T44" s="26">
        <f t="shared" si="6"/>
        <v>0</v>
      </c>
      <c r="U44" s="32">
        <f t="shared" si="6"/>
        <v>0</v>
      </c>
    </row>
    <row r="45" spans="1:21" s="20" customFormat="1" ht="14.25">
      <c r="A45" s="34" t="s">
        <v>61</v>
      </c>
      <c r="B45" s="35"/>
      <c r="C45" s="22">
        <v>6</v>
      </c>
      <c r="D45" s="22"/>
      <c r="E45" s="23"/>
      <c r="F45" s="24"/>
      <c r="G45" s="25">
        <v>4000</v>
      </c>
      <c r="H45" s="26">
        <v>4000</v>
      </c>
      <c r="I45" s="26">
        <v>0</v>
      </c>
      <c r="J45" s="26">
        <v>0</v>
      </c>
      <c r="K45" s="32">
        <v>0</v>
      </c>
      <c r="L45" s="37"/>
      <c r="M45" s="38"/>
      <c r="N45" s="38"/>
      <c r="O45" s="38"/>
      <c r="P45" s="39"/>
      <c r="Q45" s="25">
        <f t="shared" si="5"/>
        <v>4000</v>
      </c>
      <c r="R45" s="26">
        <f t="shared" si="6"/>
        <v>4000</v>
      </c>
      <c r="S45" s="26">
        <f t="shared" si="6"/>
        <v>0</v>
      </c>
      <c r="T45" s="26">
        <f t="shared" si="6"/>
        <v>0</v>
      </c>
      <c r="U45" s="32">
        <f t="shared" si="6"/>
        <v>0</v>
      </c>
    </row>
    <row r="46" spans="1:21" s="20" customFormat="1" ht="14.25">
      <c r="A46" s="34" t="s">
        <v>62</v>
      </c>
      <c r="B46" s="35"/>
      <c r="C46" s="22">
        <v>6</v>
      </c>
      <c r="D46" s="22">
        <v>4</v>
      </c>
      <c r="E46" s="23"/>
      <c r="F46" s="24"/>
      <c r="G46" s="25">
        <v>4000</v>
      </c>
      <c r="H46" s="26">
        <v>4000</v>
      </c>
      <c r="I46" s="26">
        <v>0</v>
      </c>
      <c r="J46" s="26">
        <v>0</v>
      </c>
      <c r="K46" s="32">
        <v>0</v>
      </c>
      <c r="L46" s="37"/>
      <c r="M46" s="38"/>
      <c r="N46" s="38"/>
      <c r="O46" s="38"/>
      <c r="P46" s="39"/>
      <c r="Q46" s="25">
        <f t="shared" si="5"/>
        <v>4000</v>
      </c>
      <c r="R46" s="26">
        <f t="shared" si="6"/>
        <v>4000</v>
      </c>
      <c r="S46" s="26">
        <f t="shared" si="6"/>
        <v>0</v>
      </c>
      <c r="T46" s="26">
        <f t="shared" si="6"/>
        <v>0</v>
      </c>
      <c r="U46" s="32">
        <f t="shared" si="6"/>
        <v>0</v>
      </c>
    </row>
    <row r="47" spans="1:21" s="20" customFormat="1" ht="45">
      <c r="A47" s="60" t="s">
        <v>63</v>
      </c>
      <c r="B47" s="35"/>
      <c r="C47" s="43">
        <v>6</v>
      </c>
      <c r="D47" s="43">
        <v>4</v>
      </c>
      <c r="E47" s="44" t="s">
        <v>64</v>
      </c>
      <c r="F47" s="45" t="s">
        <v>65</v>
      </c>
      <c r="G47" s="46">
        <v>4000</v>
      </c>
      <c r="H47" s="27">
        <v>4000</v>
      </c>
      <c r="I47" s="27">
        <v>0</v>
      </c>
      <c r="J47" s="27">
        <v>0</v>
      </c>
      <c r="K47" s="28">
        <v>0</v>
      </c>
      <c r="L47" s="37"/>
      <c r="M47" s="38"/>
      <c r="N47" s="38"/>
      <c r="O47" s="38"/>
      <c r="P47" s="39"/>
      <c r="Q47" s="46">
        <f t="shared" si="5"/>
        <v>4000</v>
      </c>
      <c r="R47" s="27">
        <f t="shared" si="6"/>
        <v>4000</v>
      </c>
      <c r="S47" s="27">
        <f t="shared" si="6"/>
        <v>0</v>
      </c>
      <c r="T47" s="27">
        <f t="shared" si="6"/>
        <v>0</v>
      </c>
      <c r="U47" s="28">
        <f t="shared" si="6"/>
        <v>0</v>
      </c>
    </row>
    <row r="48" spans="1:21" s="33" customFormat="1" ht="41.25" customHeight="1">
      <c r="A48" s="21" t="s">
        <v>66</v>
      </c>
      <c r="B48" s="22">
        <v>127</v>
      </c>
      <c r="C48" s="76"/>
      <c r="D48" s="76"/>
      <c r="E48" s="77"/>
      <c r="F48" s="78"/>
      <c r="G48" s="25">
        <v>10077.200000000001</v>
      </c>
      <c r="H48" s="26">
        <v>10077.200000000001</v>
      </c>
      <c r="I48" s="26">
        <v>0</v>
      </c>
      <c r="J48" s="26">
        <v>0</v>
      </c>
      <c r="K48" s="32">
        <v>0</v>
      </c>
      <c r="L48" s="29"/>
      <c r="M48" s="30"/>
      <c r="N48" s="30"/>
      <c r="O48" s="30"/>
      <c r="P48" s="31"/>
      <c r="Q48" s="29">
        <f t="shared" si="5"/>
        <v>10077.200000000001</v>
      </c>
      <c r="R48" s="26">
        <f t="shared" si="6"/>
        <v>10077.200000000001</v>
      </c>
      <c r="S48" s="26">
        <f t="shared" si="6"/>
        <v>0</v>
      </c>
      <c r="T48" s="26">
        <f t="shared" si="6"/>
        <v>0</v>
      </c>
      <c r="U48" s="32">
        <f t="shared" si="6"/>
        <v>0</v>
      </c>
    </row>
    <row r="49" spans="1:21" s="20" customFormat="1" ht="18" customHeight="1">
      <c r="A49" s="34" t="s">
        <v>67</v>
      </c>
      <c r="B49" s="35"/>
      <c r="C49" s="22">
        <v>10</v>
      </c>
      <c r="D49" s="22"/>
      <c r="E49" s="23"/>
      <c r="F49" s="24"/>
      <c r="G49" s="25">
        <v>1077.2</v>
      </c>
      <c r="H49" s="26">
        <v>1077.2</v>
      </c>
      <c r="I49" s="26">
        <v>0</v>
      </c>
      <c r="J49" s="26">
        <v>0</v>
      </c>
      <c r="K49" s="32">
        <v>0</v>
      </c>
      <c r="L49" s="37"/>
      <c r="M49" s="38"/>
      <c r="N49" s="38"/>
      <c r="O49" s="38"/>
      <c r="P49" s="39"/>
      <c r="Q49" s="29">
        <f t="shared" si="5"/>
        <v>1077.2</v>
      </c>
      <c r="R49" s="26">
        <f t="shared" si="6"/>
        <v>1077.2</v>
      </c>
      <c r="S49" s="26">
        <f t="shared" si="6"/>
        <v>0</v>
      </c>
      <c r="T49" s="26">
        <f t="shared" si="6"/>
        <v>0</v>
      </c>
      <c r="U49" s="32">
        <f t="shared" si="6"/>
        <v>0</v>
      </c>
    </row>
    <row r="50" spans="1:21" s="20" customFormat="1" ht="18" customHeight="1">
      <c r="A50" s="34" t="s">
        <v>68</v>
      </c>
      <c r="B50" s="35"/>
      <c r="C50" s="22">
        <v>10</v>
      </c>
      <c r="D50" s="22">
        <v>3</v>
      </c>
      <c r="E50" s="23" t="s">
        <v>69</v>
      </c>
      <c r="F50" s="24"/>
      <c r="G50" s="25">
        <v>1077.2</v>
      </c>
      <c r="H50" s="26">
        <v>1077.2</v>
      </c>
      <c r="I50" s="26">
        <v>0</v>
      </c>
      <c r="J50" s="26">
        <v>0</v>
      </c>
      <c r="K50" s="32">
        <v>0</v>
      </c>
      <c r="L50" s="37"/>
      <c r="M50" s="38"/>
      <c r="N50" s="38"/>
      <c r="O50" s="38"/>
      <c r="P50" s="39"/>
      <c r="Q50" s="29">
        <f t="shared" si="5"/>
        <v>1077.2</v>
      </c>
      <c r="R50" s="26">
        <f t="shared" si="6"/>
        <v>1077.2</v>
      </c>
      <c r="S50" s="26">
        <f t="shared" si="6"/>
        <v>0</v>
      </c>
      <c r="T50" s="26">
        <f t="shared" si="6"/>
        <v>0</v>
      </c>
      <c r="U50" s="32">
        <f t="shared" si="6"/>
        <v>0</v>
      </c>
    </row>
    <row r="51" spans="1:21" s="66" customFormat="1" ht="63" customHeight="1">
      <c r="A51" s="60" t="s">
        <v>70</v>
      </c>
      <c r="B51" s="61"/>
      <c r="C51" s="62">
        <v>10</v>
      </c>
      <c r="D51" s="62">
        <v>3</v>
      </c>
      <c r="E51" s="56" t="s">
        <v>69</v>
      </c>
      <c r="F51" s="57" t="s">
        <v>65</v>
      </c>
      <c r="G51" s="46">
        <v>1077.2</v>
      </c>
      <c r="H51" s="27">
        <v>1077.2</v>
      </c>
      <c r="I51" s="27">
        <v>0</v>
      </c>
      <c r="J51" s="27">
        <v>0</v>
      </c>
      <c r="K51" s="28">
        <v>0</v>
      </c>
      <c r="L51" s="63"/>
      <c r="M51" s="64"/>
      <c r="N51" s="64"/>
      <c r="O51" s="64"/>
      <c r="P51" s="65"/>
      <c r="Q51" s="58">
        <f t="shared" si="5"/>
        <v>1077.2</v>
      </c>
      <c r="R51" s="27">
        <f t="shared" si="6"/>
        <v>1077.2</v>
      </c>
      <c r="S51" s="27">
        <f t="shared" si="6"/>
        <v>0</v>
      </c>
      <c r="T51" s="27">
        <f t="shared" si="6"/>
        <v>0</v>
      </c>
      <c r="U51" s="28">
        <f t="shared" si="6"/>
        <v>0</v>
      </c>
    </row>
    <row r="52" spans="1:21" s="20" customFormat="1" ht="36.75" customHeight="1">
      <c r="A52" s="34" t="s">
        <v>71</v>
      </c>
      <c r="B52" s="35"/>
      <c r="C52" s="22">
        <v>15</v>
      </c>
      <c r="D52" s="22"/>
      <c r="E52" s="23"/>
      <c r="F52" s="24"/>
      <c r="G52" s="25">
        <v>9000</v>
      </c>
      <c r="H52" s="26">
        <v>9000</v>
      </c>
      <c r="I52" s="26">
        <v>0</v>
      </c>
      <c r="J52" s="26">
        <v>0</v>
      </c>
      <c r="K52" s="32">
        <v>0</v>
      </c>
      <c r="L52" s="37"/>
      <c r="M52" s="38"/>
      <c r="N52" s="38"/>
      <c r="O52" s="38"/>
      <c r="P52" s="39"/>
      <c r="Q52" s="25">
        <f t="shared" si="5"/>
        <v>9000</v>
      </c>
      <c r="R52" s="26">
        <f t="shared" si="6"/>
        <v>9000</v>
      </c>
      <c r="S52" s="26">
        <f t="shared" si="6"/>
        <v>0</v>
      </c>
      <c r="T52" s="26">
        <f t="shared" si="6"/>
        <v>0</v>
      </c>
      <c r="U52" s="32">
        <f t="shared" si="6"/>
        <v>0</v>
      </c>
    </row>
    <row r="53" spans="1:21" s="20" customFormat="1" ht="33.75" customHeight="1">
      <c r="A53" s="34" t="s">
        <v>72</v>
      </c>
      <c r="B53" s="35"/>
      <c r="C53" s="22">
        <v>15</v>
      </c>
      <c r="D53" s="22">
        <v>1</v>
      </c>
      <c r="E53" s="23"/>
      <c r="F53" s="24"/>
      <c r="G53" s="25">
        <v>9000</v>
      </c>
      <c r="H53" s="26">
        <v>9000</v>
      </c>
      <c r="I53" s="26">
        <v>0</v>
      </c>
      <c r="J53" s="26">
        <v>0</v>
      </c>
      <c r="K53" s="32">
        <v>0</v>
      </c>
      <c r="L53" s="37"/>
      <c r="M53" s="38"/>
      <c r="N53" s="38"/>
      <c r="O53" s="38"/>
      <c r="P53" s="39"/>
      <c r="Q53" s="25">
        <f t="shared" si="5"/>
        <v>9000</v>
      </c>
      <c r="R53" s="26">
        <f t="shared" si="6"/>
        <v>9000</v>
      </c>
      <c r="S53" s="26">
        <f t="shared" si="6"/>
        <v>0</v>
      </c>
      <c r="T53" s="26">
        <f t="shared" si="6"/>
        <v>0</v>
      </c>
      <c r="U53" s="32">
        <f t="shared" si="6"/>
        <v>0</v>
      </c>
    </row>
    <row r="54" spans="1:21" s="66" customFormat="1" ht="47.25" customHeight="1">
      <c r="A54" s="60" t="s">
        <v>73</v>
      </c>
      <c r="B54" s="61"/>
      <c r="C54" s="62">
        <v>15</v>
      </c>
      <c r="D54" s="62">
        <v>1</v>
      </c>
      <c r="E54" s="56" t="s">
        <v>74</v>
      </c>
      <c r="F54" s="57" t="s">
        <v>24</v>
      </c>
      <c r="G54" s="46">
        <v>9000</v>
      </c>
      <c r="H54" s="27">
        <v>9000</v>
      </c>
      <c r="I54" s="27">
        <v>0</v>
      </c>
      <c r="J54" s="27">
        <v>0</v>
      </c>
      <c r="K54" s="28">
        <v>0</v>
      </c>
      <c r="L54" s="63"/>
      <c r="M54" s="64"/>
      <c r="N54" s="64"/>
      <c r="O54" s="64"/>
      <c r="P54" s="65"/>
      <c r="Q54" s="46">
        <f t="shared" si="5"/>
        <v>9000</v>
      </c>
      <c r="R54" s="27">
        <f t="shared" si="6"/>
        <v>9000</v>
      </c>
      <c r="S54" s="27">
        <f t="shared" si="6"/>
        <v>0</v>
      </c>
      <c r="T54" s="27">
        <f t="shared" si="6"/>
        <v>0</v>
      </c>
      <c r="U54" s="28">
        <f t="shared" si="6"/>
        <v>0</v>
      </c>
    </row>
    <row r="55" spans="1:21" s="33" customFormat="1" ht="33" customHeight="1">
      <c r="A55" s="21" t="s">
        <v>75</v>
      </c>
      <c r="B55" s="22">
        <v>128</v>
      </c>
      <c r="C55" s="76"/>
      <c r="D55" s="76"/>
      <c r="E55" s="77"/>
      <c r="F55" s="78"/>
      <c r="G55" s="79">
        <v>63520.6</v>
      </c>
      <c r="H55" s="80">
        <v>41000</v>
      </c>
      <c r="I55" s="26">
        <v>13000</v>
      </c>
      <c r="J55" s="26">
        <v>0</v>
      </c>
      <c r="K55" s="32">
        <v>9520.6</v>
      </c>
      <c r="L55" s="29"/>
      <c r="M55" s="30"/>
      <c r="N55" s="30"/>
      <c r="O55" s="30"/>
      <c r="P55" s="31"/>
      <c r="Q55" s="29">
        <f t="shared" si="5"/>
        <v>63520.6</v>
      </c>
      <c r="R55" s="26">
        <f t="shared" si="6"/>
        <v>41000</v>
      </c>
      <c r="S55" s="26">
        <f t="shared" si="6"/>
        <v>13000</v>
      </c>
      <c r="T55" s="26">
        <f t="shared" si="6"/>
        <v>0</v>
      </c>
      <c r="U55" s="32">
        <f t="shared" si="6"/>
        <v>9520.6</v>
      </c>
    </row>
    <row r="56" spans="1:21" s="20" customFormat="1" ht="14.25">
      <c r="A56" s="34" t="s">
        <v>76</v>
      </c>
      <c r="B56" s="35"/>
      <c r="C56" s="22">
        <v>9</v>
      </c>
      <c r="D56" s="22"/>
      <c r="E56" s="23"/>
      <c r="F56" s="24"/>
      <c r="G56" s="79">
        <v>63520.6</v>
      </c>
      <c r="H56" s="80">
        <v>41000</v>
      </c>
      <c r="I56" s="26">
        <v>13000</v>
      </c>
      <c r="J56" s="26">
        <v>0</v>
      </c>
      <c r="K56" s="32">
        <v>9520.6</v>
      </c>
      <c r="L56" s="37"/>
      <c r="M56" s="38"/>
      <c r="N56" s="38"/>
      <c r="O56" s="38"/>
      <c r="P56" s="39"/>
      <c r="Q56" s="29">
        <f t="shared" si="5"/>
        <v>63520.6</v>
      </c>
      <c r="R56" s="26">
        <f t="shared" si="6"/>
        <v>41000</v>
      </c>
      <c r="S56" s="26">
        <f t="shared" si="6"/>
        <v>13000</v>
      </c>
      <c r="T56" s="26">
        <f t="shared" si="6"/>
        <v>0</v>
      </c>
      <c r="U56" s="32">
        <f t="shared" si="6"/>
        <v>9520.6</v>
      </c>
    </row>
    <row r="57" spans="1:21" s="20" customFormat="1" ht="28.5">
      <c r="A57" s="34" t="s">
        <v>77</v>
      </c>
      <c r="B57" s="35"/>
      <c r="C57" s="22">
        <v>9</v>
      </c>
      <c r="D57" s="22">
        <v>3</v>
      </c>
      <c r="E57" s="23"/>
      <c r="F57" s="24"/>
      <c r="G57" s="79">
        <v>13000</v>
      </c>
      <c r="H57" s="80">
        <v>0</v>
      </c>
      <c r="I57" s="26">
        <v>13000</v>
      </c>
      <c r="J57" s="26">
        <v>0</v>
      </c>
      <c r="K57" s="32">
        <v>0</v>
      </c>
      <c r="L57" s="37"/>
      <c r="M57" s="38"/>
      <c r="N57" s="38"/>
      <c r="O57" s="38"/>
      <c r="P57" s="39"/>
      <c r="Q57" s="25">
        <f t="shared" si="5"/>
        <v>13000</v>
      </c>
      <c r="R57" s="26">
        <f t="shared" si="6"/>
        <v>0</v>
      </c>
      <c r="S57" s="26">
        <f t="shared" si="6"/>
        <v>13000</v>
      </c>
      <c r="T57" s="26">
        <f t="shared" si="6"/>
        <v>0</v>
      </c>
      <c r="U57" s="32">
        <f t="shared" si="6"/>
        <v>0</v>
      </c>
    </row>
    <row r="58" spans="1:21" ht="33" customHeight="1">
      <c r="A58" s="40" t="s">
        <v>78</v>
      </c>
      <c r="B58" s="41"/>
      <c r="C58" s="43">
        <v>9</v>
      </c>
      <c r="D58" s="43">
        <v>3</v>
      </c>
      <c r="E58" s="44" t="s">
        <v>79</v>
      </c>
      <c r="F58" s="45" t="s">
        <v>24</v>
      </c>
      <c r="G58" s="46">
        <v>13000</v>
      </c>
      <c r="H58" s="27">
        <v>0</v>
      </c>
      <c r="I58" s="27">
        <v>13000</v>
      </c>
      <c r="J58" s="27">
        <v>0</v>
      </c>
      <c r="K58" s="28">
        <v>0</v>
      </c>
      <c r="L58" s="47"/>
      <c r="M58" s="48"/>
      <c r="N58" s="48"/>
      <c r="O58" s="48"/>
      <c r="P58" s="49"/>
      <c r="Q58" s="46">
        <f t="shared" si="5"/>
        <v>13000</v>
      </c>
      <c r="R58" s="27">
        <f t="shared" si="6"/>
        <v>0</v>
      </c>
      <c r="S58" s="27">
        <f t="shared" si="6"/>
        <v>13000</v>
      </c>
      <c r="T58" s="27">
        <f t="shared" si="6"/>
        <v>0</v>
      </c>
      <c r="U58" s="28">
        <f t="shared" si="6"/>
        <v>0</v>
      </c>
    </row>
    <row r="59" spans="1:21" s="20" customFormat="1" ht="14.25">
      <c r="A59" s="34" t="s">
        <v>80</v>
      </c>
      <c r="B59" s="35"/>
      <c r="C59" s="22">
        <v>9</v>
      </c>
      <c r="D59" s="22">
        <v>6</v>
      </c>
      <c r="E59" s="23"/>
      <c r="F59" s="24"/>
      <c r="G59" s="79">
        <v>50520.6</v>
      </c>
      <c r="H59" s="80">
        <v>41000</v>
      </c>
      <c r="I59" s="80">
        <v>0</v>
      </c>
      <c r="J59" s="80">
        <v>0</v>
      </c>
      <c r="K59" s="81">
        <v>9520.6</v>
      </c>
      <c r="L59" s="37"/>
      <c r="M59" s="38"/>
      <c r="N59" s="38"/>
      <c r="O59" s="38"/>
      <c r="P59" s="39"/>
      <c r="Q59" s="29">
        <f t="shared" si="5"/>
        <v>50520.6</v>
      </c>
      <c r="R59" s="26">
        <f t="shared" si="6"/>
        <v>41000</v>
      </c>
      <c r="S59" s="26">
        <f t="shared" si="6"/>
        <v>0</v>
      </c>
      <c r="T59" s="26">
        <f t="shared" si="6"/>
        <v>0</v>
      </c>
      <c r="U59" s="32">
        <f t="shared" si="6"/>
        <v>9520.6</v>
      </c>
    </row>
    <row r="60" spans="1:21" ht="30">
      <c r="A60" s="40" t="s">
        <v>81</v>
      </c>
      <c r="B60" s="41"/>
      <c r="C60" s="43">
        <v>9</v>
      </c>
      <c r="D60" s="43">
        <v>6</v>
      </c>
      <c r="E60" s="44" t="s">
        <v>79</v>
      </c>
      <c r="F60" s="45" t="s">
        <v>82</v>
      </c>
      <c r="G60" s="46">
        <v>9520.6</v>
      </c>
      <c r="H60" s="27">
        <v>0</v>
      </c>
      <c r="I60" s="27">
        <v>0</v>
      </c>
      <c r="J60" s="27">
        <v>0</v>
      </c>
      <c r="K60" s="28">
        <v>9520.6</v>
      </c>
      <c r="L60" s="47"/>
      <c r="M60" s="48"/>
      <c r="N60" s="48"/>
      <c r="O60" s="48"/>
      <c r="P60" s="49"/>
      <c r="Q60" s="58">
        <f t="shared" si="5"/>
        <v>9520.6</v>
      </c>
      <c r="R60" s="27">
        <f t="shared" si="6"/>
        <v>0</v>
      </c>
      <c r="S60" s="27">
        <f t="shared" si="6"/>
        <v>0</v>
      </c>
      <c r="T60" s="27">
        <f t="shared" si="6"/>
        <v>0</v>
      </c>
      <c r="U60" s="28">
        <f t="shared" si="6"/>
        <v>9520.6</v>
      </c>
    </row>
    <row r="61" spans="1:21" ht="60">
      <c r="A61" s="40" t="s">
        <v>83</v>
      </c>
      <c r="B61" s="41"/>
      <c r="C61" s="43">
        <v>9</v>
      </c>
      <c r="D61" s="43">
        <v>6</v>
      </c>
      <c r="E61" s="44" t="s">
        <v>79</v>
      </c>
      <c r="F61" s="45" t="s">
        <v>82</v>
      </c>
      <c r="G61" s="46">
        <v>30000</v>
      </c>
      <c r="H61" s="27">
        <v>30000</v>
      </c>
      <c r="I61" s="27">
        <v>0</v>
      </c>
      <c r="J61" s="27">
        <v>0</v>
      </c>
      <c r="K61" s="28">
        <v>0</v>
      </c>
      <c r="L61" s="47"/>
      <c r="M61" s="48"/>
      <c r="N61" s="48"/>
      <c r="O61" s="48"/>
      <c r="P61" s="49"/>
      <c r="Q61" s="46">
        <f t="shared" si="5"/>
        <v>30000</v>
      </c>
      <c r="R61" s="27">
        <f t="shared" si="6"/>
        <v>30000</v>
      </c>
      <c r="S61" s="27">
        <f t="shared" si="6"/>
        <v>0</v>
      </c>
      <c r="T61" s="27">
        <f t="shared" si="6"/>
        <v>0</v>
      </c>
      <c r="U61" s="28">
        <f t="shared" si="6"/>
        <v>0</v>
      </c>
    </row>
    <row r="62" spans="1:21" ht="30">
      <c r="A62" s="40" t="s">
        <v>84</v>
      </c>
      <c r="B62" s="41"/>
      <c r="C62" s="43">
        <v>9</v>
      </c>
      <c r="D62" s="43">
        <v>6</v>
      </c>
      <c r="E62" s="44" t="s">
        <v>79</v>
      </c>
      <c r="F62" s="45" t="s">
        <v>82</v>
      </c>
      <c r="G62" s="46">
        <v>11000</v>
      </c>
      <c r="H62" s="27">
        <v>11000</v>
      </c>
      <c r="I62" s="27">
        <v>0</v>
      </c>
      <c r="J62" s="27">
        <v>0</v>
      </c>
      <c r="K62" s="28">
        <v>0</v>
      </c>
      <c r="L62" s="47"/>
      <c r="M62" s="48"/>
      <c r="N62" s="48"/>
      <c r="O62" s="48"/>
      <c r="P62" s="49"/>
      <c r="Q62" s="46">
        <f t="shared" si="5"/>
        <v>11000</v>
      </c>
      <c r="R62" s="27">
        <f t="shared" si="6"/>
        <v>11000</v>
      </c>
      <c r="S62" s="27">
        <f t="shared" si="6"/>
        <v>0</v>
      </c>
      <c r="T62" s="27">
        <f t="shared" si="6"/>
        <v>0</v>
      </c>
      <c r="U62" s="28">
        <f t="shared" si="6"/>
        <v>0</v>
      </c>
    </row>
    <row r="63" spans="1:21" s="33" customFormat="1" ht="26.25" customHeight="1">
      <c r="A63" s="21" t="s">
        <v>85</v>
      </c>
      <c r="B63" s="22">
        <v>129</v>
      </c>
      <c r="C63" s="76"/>
      <c r="D63" s="76"/>
      <c r="E63" s="77"/>
      <c r="F63" s="78"/>
      <c r="G63" s="79">
        <v>8277.1</v>
      </c>
      <c r="H63" s="80">
        <v>8277.1</v>
      </c>
      <c r="I63" s="80">
        <v>0</v>
      </c>
      <c r="J63" s="80">
        <v>0</v>
      </c>
      <c r="K63" s="81">
        <v>0</v>
      </c>
      <c r="L63" s="25">
        <f>L64</f>
        <v>1500</v>
      </c>
      <c r="M63" s="26">
        <f t="shared" ref="M63:P64" si="18">M64</f>
        <v>1500</v>
      </c>
      <c r="N63" s="26">
        <f t="shared" si="18"/>
        <v>0</v>
      </c>
      <c r="O63" s="26">
        <f t="shared" si="18"/>
        <v>0</v>
      </c>
      <c r="P63" s="32">
        <f t="shared" si="18"/>
        <v>0</v>
      </c>
      <c r="Q63" s="29">
        <f t="shared" si="5"/>
        <v>9777.1</v>
      </c>
      <c r="R63" s="26">
        <f t="shared" si="6"/>
        <v>9777.1</v>
      </c>
      <c r="S63" s="26">
        <f t="shared" si="6"/>
        <v>0</v>
      </c>
      <c r="T63" s="26">
        <f t="shared" si="6"/>
        <v>0</v>
      </c>
      <c r="U63" s="32">
        <f t="shared" si="6"/>
        <v>0</v>
      </c>
    </row>
    <row r="64" spans="1:21" s="20" customFormat="1" ht="14.25">
      <c r="A64" s="34" t="s">
        <v>61</v>
      </c>
      <c r="B64" s="35"/>
      <c r="C64" s="22">
        <v>6</v>
      </c>
      <c r="D64" s="22"/>
      <c r="E64" s="23"/>
      <c r="F64" s="24"/>
      <c r="G64" s="79">
        <v>8277.1</v>
      </c>
      <c r="H64" s="80">
        <v>8277.1</v>
      </c>
      <c r="I64" s="80">
        <v>0</v>
      </c>
      <c r="J64" s="80">
        <v>0</v>
      </c>
      <c r="K64" s="81">
        <v>0</v>
      </c>
      <c r="L64" s="82">
        <f>L65</f>
        <v>1500</v>
      </c>
      <c r="M64" s="83">
        <f t="shared" si="18"/>
        <v>1500</v>
      </c>
      <c r="N64" s="83">
        <f t="shared" si="18"/>
        <v>0</v>
      </c>
      <c r="O64" s="83">
        <f t="shared" si="18"/>
        <v>0</v>
      </c>
      <c r="P64" s="84">
        <f t="shared" si="18"/>
        <v>0</v>
      </c>
      <c r="Q64" s="29">
        <f t="shared" si="5"/>
        <v>9777.1</v>
      </c>
      <c r="R64" s="26">
        <f t="shared" si="6"/>
        <v>9777.1</v>
      </c>
      <c r="S64" s="26">
        <f t="shared" si="6"/>
        <v>0</v>
      </c>
      <c r="T64" s="26">
        <f t="shared" si="6"/>
        <v>0</v>
      </c>
      <c r="U64" s="32">
        <f t="shared" si="6"/>
        <v>0</v>
      </c>
    </row>
    <row r="65" spans="1:21" s="20" customFormat="1" ht="14.25">
      <c r="A65" s="34" t="s">
        <v>86</v>
      </c>
      <c r="B65" s="35"/>
      <c r="C65" s="22">
        <v>6</v>
      </c>
      <c r="D65" s="22">
        <v>3</v>
      </c>
      <c r="E65" s="23"/>
      <c r="F65" s="24"/>
      <c r="G65" s="79">
        <f>SUM(G66:G72)</f>
        <v>8277.1</v>
      </c>
      <c r="H65" s="80">
        <f t="shared" ref="H65:T65" si="19">SUM(H66:H72)</f>
        <v>8277.1</v>
      </c>
      <c r="I65" s="80">
        <f t="shared" si="19"/>
        <v>0</v>
      </c>
      <c r="J65" s="80">
        <f t="shared" si="19"/>
        <v>0</v>
      </c>
      <c r="K65" s="81">
        <f t="shared" si="19"/>
        <v>0</v>
      </c>
      <c r="L65" s="79">
        <f t="shared" si="19"/>
        <v>1500</v>
      </c>
      <c r="M65" s="80">
        <f t="shared" si="19"/>
        <v>1500</v>
      </c>
      <c r="N65" s="80">
        <f t="shared" si="19"/>
        <v>0</v>
      </c>
      <c r="O65" s="80">
        <f t="shared" si="19"/>
        <v>0</v>
      </c>
      <c r="P65" s="81">
        <f t="shared" si="19"/>
        <v>0</v>
      </c>
      <c r="Q65" s="79">
        <f t="shared" si="19"/>
        <v>9777.1</v>
      </c>
      <c r="R65" s="80">
        <f t="shared" si="19"/>
        <v>9777.1</v>
      </c>
      <c r="S65" s="80">
        <f t="shared" si="19"/>
        <v>0</v>
      </c>
      <c r="T65" s="80">
        <f t="shared" si="19"/>
        <v>0</v>
      </c>
      <c r="U65" s="32">
        <f t="shared" si="6"/>
        <v>0</v>
      </c>
    </row>
    <row r="66" spans="1:21" ht="30">
      <c r="A66" s="40" t="s">
        <v>87</v>
      </c>
      <c r="B66" s="41"/>
      <c r="C66" s="43">
        <v>6</v>
      </c>
      <c r="D66" s="43">
        <v>3</v>
      </c>
      <c r="E66" s="44" t="s">
        <v>64</v>
      </c>
      <c r="F66" s="45" t="s">
        <v>88</v>
      </c>
      <c r="G66" s="46">
        <v>1580</v>
      </c>
      <c r="H66" s="27">
        <v>1580</v>
      </c>
      <c r="I66" s="27">
        <v>0</v>
      </c>
      <c r="J66" s="27">
        <v>0</v>
      </c>
      <c r="K66" s="28">
        <v>0</v>
      </c>
      <c r="L66" s="47"/>
      <c r="M66" s="48"/>
      <c r="N66" s="48"/>
      <c r="O66" s="48"/>
      <c r="P66" s="49"/>
      <c r="Q66" s="46">
        <f t="shared" si="5"/>
        <v>1580</v>
      </c>
      <c r="R66" s="27">
        <f t="shared" si="6"/>
        <v>1580</v>
      </c>
      <c r="S66" s="27">
        <f t="shared" si="6"/>
        <v>0</v>
      </c>
      <c r="T66" s="27">
        <f t="shared" si="6"/>
        <v>0</v>
      </c>
      <c r="U66" s="28">
        <f t="shared" si="6"/>
        <v>0</v>
      </c>
    </row>
    <row r="67" spans="1:21" ht="30">
      <c r="A67" s="40" t="s">
        <v>89</v>
      </c>
      <c r="B67" s="41"/>
      <c r="C67" s="43">
        <v>6</v>
      </c>
      <c r="D67" s="43">
        <v>3</v>
      </c>
      <c r="E67" s="44" t="s">
        <v>64</v>
      </c>
      <c r="F67" s="45" t="s">
        <v>32</v>
      </c>
      <c r="G67" s="46">
        <v>716.5</v>
      </c>
      <c r="H67" s="27">
        <v>716.5</v>
      </c>
      <c r="I67" s="27">
        <v>0</v>
      </c>
      <c r="J67" s="27">
        <v>0</v>
      </c>
      <c r="K67" s="28">
        <v>0</v>
      </c>
      <c r="L67" s="47"/>
      <c r="M67" s="48"/>
      <c r="N67" s="48"/>
      <c r="O67" s="48"/>
      <c r="P67" s="49"/>
      <c r="Q67" s="58">
        <f t="shared" si="5"/>
        <v>716.5</v>
      </c>
      <c r="R67" s="27">
        <f t="shared" si="6"/>
        <v>716.5</v>
      </c>
      <c r="S67" s="27">
        <f t="shared" si="6"/>
        <v>0</v>
      </c>
      <c r="T67" s="27">
        <f t="shared" si="6"/>
        <v>0</v>
      </c>
      <c r="U67" s="28">
        <f t="shared" si="6"/>
        <v>0</v>
      </c>
    </row>
    <row r="68" spans="1:21" ht="30">
      <c r="A68" s="40" t="s">
        <v>90</v>
      </c>
      <c r="B68" s="41"/>
      <c r="C68" s="43">
        <v>6</v>
      </c>
      <c r="D68" s="43">
        <v>3</v>
      </c>
      <c r="E68" s="44" t="s">
        <v>64</v>
      </c>
      <c r="F68" s="45" t="s">
        <v>32</v>
      </c>
      <c r="G68" s="46">
        <v>0</v>
      </c>
      <c r="H68" s="27">
        <v>0</v>
      </c>
      <c r="I68" s="27">
        <v>0</v>
      </c>
      <c r="J68" s="27">
        <v>0</v>
      </c>
      <c r="K68" s="28">
        <v>0</v>
      </c>
      <c r="L68" s="47"/>
      <c r="M68" s="48"/>
      <c r="N68" s="48"/>
      <c r="O68" s="48"/>
      <c r="P68" s="49"/>
      <c r="Q68" s="58">
        <f t="shared" si="5"/>
        <v>0</v>
      </c>
      <c r="R68" s="27">
        <f t="shared" si="6"/>
        <v>0</v>
      </c>
      <c r="S68" s="27">
        <f t="shared" si="6"/>
        <v>0</v>
      </c>
      <c r="T68" s="27">
        <f t="shared" si="6"/>
        <v>0</v>
      </c>
      <c r="U68" s="28">
        <f t="shared" si="6"/>
        <v>0</v>
      </c>
    </row>
    <row r="69" spans="1:21" ht="30">
      <c r="A69" s="40" t="s">
        <v>91</v>
      </c>
      <c r="B69" s="41"/>
      <c r="C69" s="43">
        <v>6</v>
      </c>
      <c r="D69" s="43">
        <v>3</v>
      </c>
      <c r="E69" s="44" t="s">
        <v>64</v>
      </c>
      <c r="F69" s="45" t="s">
        <v>88</v>
      </c>
      <c r="G69" s="46">
        <v>3050.6</v>
      </c>
      <c r="H69" s="27">
        <v>3050.6</v>
      </c>
      <c r="I69" s="27">
        <v>0</v>
      </c>
      <c r="J69" s="27">
        <v>0</v>
      </c>
      <c r="K69" s="28">
        <v>0</v>
      </c>
      <c r="L69" s="47"/>
      <c r="M69" s="48"/>
      <c r="N69" s="48"/>
      <c r="O69" s="48"/>
      <c r="P69" s="49"/>
      <c r="Q69" s="58">
        <f t="shared" si="5"/>
        <v>3050.6</v>
      </c>
      <c r="R69" s="27">
        <f t="shared" si="6"/>
        <v>3050.6</v>
      </c>
      <c r="S69" s="27">
        <f t="shared" si="6"/>
        <v>0</v>
      </c>
      <c r="T69" s="27">
        <f t="shared" si="6"/>
        <v>0</v>
      </c>
      <c r="U69" s="28">
        <f t="shared" si="6"/>
        <v>0</v>
      </c>
    </row>
    <row r="70" spans="1:21" ht="30">
      <c r="A70" s="40" t="s">
        <v>92</v>
      </c>
      <c r="B70" s="41"/>
      <c r="C70" s="43">
        <v>6</v>
      </c>
      <c r="D70" s="43">
        <v>3</v>
      </c>
      <c r="E70" s="44" t="s">
        <v>64</v>
      </c>
      <c r="F70" s="45" t="s">
        <v>88</v>
      </c>
      <c r="G70" s="46">
        <v>2130</v>
      </c>
      <c r="H70" s="27">
        <v>2130</v>
      </c>
      <c r="I70" s="27">
        <v>0</v>
      </c>
      <c r="J70" s="27">
        <v>0</v>
      </c>
      <c r="K70" s="28">
        <v>0</v>
      </c>
      <c r="L70" s="47"/>
      <c r="M70" s="48"/>
      <c r="N70" s="48"/>
      <c r="O70" s="48"/>
      <c r="P70" s="49"/>
      <c r="Q70" s="46">
        <f t="shared" si="5"/>
        <v>2130</v>
      </c>
      <c r="R70" s="27">
        <f t="shared" si="6"/>
        <v>2130</v>
      </c>
      <c r="S70" s="27">
        <f t="shared" si="6"/>
        <v>0</v>
      </c>
      <c r="T70" s="27">
        <f t="shared" si="6"/>
        <v>0</v>
      </c>
      <c r="U70" s="28">
        <f t="shared" si="6"/>
        <v>0</v>
      </c>
    </row>
    <row r="71" spans="1:21" ht="30">
      <c r="A71" s="40" t="s">
        <v>93</v>
      </c>
      <c r="B71" s="41"/>
      <c r="C71" s="43">
        <v>6</v>
      </c>
      <c r="D71" s="43">
        <v>3</v>
      </c>
      <c r="E71" s="44" t="s">
        <v>64</v>
      </c>
      <c r="F71" s="45" t="s">
        <v>88</v>
      </c>
      <c r="G71" s="46">
        <v>800</v>
      </c>
      <c r="H71" s="27">
        <v>800</v>
      </c>
      <c r="I71" s="27">
        <v>0</v>
      </c>
      <c r="J71" s="27">
        <v>0</v>
      </c>
      <c r="K71" s="28">
        <v>0</v>
      </c>
      <c r="L71" s="47"/>
      <c r="M71" s="48"/>
      <c r="N71" s="48"/>
      <c r="O71" s="48"/>
      <c r="P71" s="49"/>
      <c r="Q71" s="46">
        <f t="shared" si="5"/>
        <v>800</v>
      </c>
      <c r="R71" s="27">
        <f t="shared" si="6"/>
        <v>800</v>
      </c>
      <c r="S71" s="27">
        <f t="shared" si="6"/>
        <v>0</v>
      </c>
      <c r="T71" s="27">
        <f t="shared" si="6"/>
        <v>0</v>
      </c>
      <c r="U71" s="28">
        <f t="shared" si="6"/>
        <v>0</v>
      </c>
    </row>
    <row r="72" spans="1:21" ht="30">
      <c r="A72" s="40" t="s">
        <v>94</v>
      </c>
      <c r="B72" s="41"/>
      <c r="C72" s="43">
        <v>6</v>
      </c>
      <c r="D72" s="43">
        <v>3</v>
      </c>
      <c r="E72" s="44" t="s">
        <v>64</v>
      </c>
      <c r="F72" s="45" t="s">
        <v>88</v>
      </c>
      <c r="G72" s="46"/>
      <c r="H72" s="27"/>
      <c r="I72" s="27"/>
      <c r="J72" s="27"/>
      <c r="K72" s="28"/>
      <c r="L72" s="46">
        <f>M72</f>
        <v>1500</v>
      </c>
      <c r="M72" s="27">
        <v>1500</v>
      </c>
      <c r="N72" s="48"/>
      <c r="O72" s="48"/>
      <c r="P72" s="49"/>
      <c r="Q72" s="46">
        <f>L72</f>
        <v>1500</v>
      </c>
      <c r="R72" s="27">
        <f>M72</f>
        <v>1500</v>
      </c>
      <c r="S72" s="27"/>
      <c r="T72" s="27"/>
      <c r="U72" s="28"/>
    </row>
    <row r="73" spans="1:21" s="93" customFormat="1" ht="30" customHeight="1">
      <c r="A73" s="85" t="s">
        <v>95</v>
      </c>
      <c r="B73" s="69">
        <v>130</v>
      </c>
      <c r="C73" s="86"/>
      <c r="D73" s="86"/>
      <c r="E73" s="87"/>
      <c r="F73" s="88"/>
      <c r="G73" s="25">
        <v>16060</v>
      </c>
      <c r="H73" s="26">
        <v>16060</v>
      </c>
      <c r="I73" s="26">
        <v>0</v>
      </c>
      <c r="J73" s="26">
        <v>0</v>
      </c>
      <c r="K73" s="32">
        <v>0</v>
      </c>
      <c r="L73" s="89">
        <f>L74</f>
        <v>18450</v>
      </c>
      <c r="M73" s="90">
        <f>M74</f>
        <v>18450</v>
      </c>
      <c r="N73" s="91"/>
      <c r="O73" s="91"/>
      <c r="P73" s="92"/>
      <c r="Q73" s="25">
        <f t="shared" si="5"/>
        <v>34510</v>
      </c>
      <c r="R73" s="26">
        <f t="shared" si="6"/>
        <v>34510</v>
      </c>
      <c r="S73" s="26">
        <f t="shared" si="6"/>
        <v>0</v>
      </c>
      <c r="T73" s="26">
        <f t="shared" si="6"/>
        <v>0</v>
      </c>
      <c r="U73" s="32">
        <f t="shared" si="6"/>
        <v>0</v>
      </c>
    </row>
    <row r="74" spans="1:21" s="93" customFormat="1" ht="30.75" customHeight="1">
      <c r="A74" s="85" t="s">
        <v>96</v>
      </c>
      <c r="B74" s="69"/>
      <c r="C74" s="69">
        <v>8</v>
      </c>
      <c r="D74" s="69"/>
      <c r="E74" s="70"/>
      <c r="F74" s="71"/>
      <c r="G74" s="25">
        <f>G75</f>
        <v>16060</v>
      </c>
      <c r="H74" s="26">
        <f>H75</f>
        <v>16060</v>
      </c>
      <c r="I74" s="26">
        <v>0</v>
      </c>
      <c r="J74" s="26">
        <v>0</v>
      </c>
      <c r="K74" s="32">
        <v>0</v>
      </c>
      <c r="L74" s="94">
        <f>M74</f>
        <v>18450</v>
      </c>
      <c r="M74" s="80">
        <f>M75</f>
        <v>18450</v>
      </c>
      <c r="N74" s="91"/>
      <c r="O74" s="91"/>
      <c r="P74" s="92"/>
      <c r="Q74" s="25">
        <f t="shared" si="5"/>
        <v>34510</v>
      </c>
      <c r="R74" s="26">
        <f t="shared" si="6"/>
        <v>34510</v>
      </c>
      <c r="S74" s="26">
        <f t="shared" si="6"/>
        <v>0</v>
      </c>
      <c r="T74" s="26">
        <f t="shared" si="6"/>
        <v>0</v>
      </c>
      <c r="U74" s="32">
        <f t="shared" si="6"/>
        <v>0</v>
      </c>
    </row>
    <row r="75" spans="1:21" s="72" customFormat="1" ht="28.5">
      <c r="A75" s="67" t="s">
        <v>97</v>
      </c>
      <c r="B75" s="68"/>
      <c r="C75" s="69">
        <v>8</v>
      </c>
      <c r="D75" s="69">
        <v>6</v>
      </c>
      <c r="E75" s="70"/>
      <c r="F75" s="71"/>
      <c r="G75" s="25">
        <f>SUM(G76:G83)</f>
        <v>16060</v>
      </c>
      <c r="H75" s="26">
        <f>SUM(H76:H83)</f>
        <v>16060</v>
      </c>
      <c r="I75" s="26">
        <v>0</v>
      </c>
      <c r="J75" s="26">
        <v>0</v>
      </c>
      <c r="K75" s="32">
        <v>0</v>
      </c>
      <c r="L75" s="80">
        <f>L76</f>
        <v>18450</v>
      </c>
      <c r="M75" s="80">
        <f>SUM(M76:M83)</f>
        <v>18450</v>
      </c>
      <c r="N75" s="74"/>
      <c r="O75" s="74"/>
      <c r="P75" s="75"/>
      <c r="Q75" s="25">
        <f t="shared" si="5"/>
        <v>34510</v>
      </c>
      <c r="R75" s="26">
        <f t="shared" si="6"/>
        <v>34510</v>
      </c>
      <c r="S75" s="26">
        <f t="shared" si="6"/>
        <v>0</v>
      </c>
      <c r="T75" s="26">
        <f t="shared" si="6"/>
        <v>0</v>
      </c>
      <c r="U75" s="32">
        <f t="shared" si="6"/>
        <v>0</v>
      </c>
    </row>
    <row r="76" spans="1:21" s="66" customFormat="1" ht="45">
      <c r="A76" s="60" t="s">
        <v>98</v>
      </c>
      <c r="B76" s="61"/>
      <c r="C76" s="62">
        <v>8</v>
      </c>
      <c r="D76" s="62">
        <v>6</v>
      </c>
      <c r="E76" s="56" t="s">
        <v>99</v>
      </c>
      <c r="F76" s="57" t="s">
        <v>41</v>
      </c>
      <c r="G76" s="46">
        <v>4000</v>
      </c>
      <c r="H76" s="27">
        <v>4000</v>
      </c>
      <c r="I76" s="27">
        <v>0</v>
      </c>
      <c r="J76" s="27">
        <v>0</v>
      </c>
      <c r="K76" s="28">
        <v>0</v>
      </c>
      <c r="L76" s="95">
        <f>M76</f>
        <v>18450</v>
      </c>
      <c r="M76" s="27">
        <v>18450</v>
      </c>
      <c r="N76" s="64"/>
      <c r="O76" s="64"/>
      <c r="P76" s="65"/>
      <c r="Q76" s="46">
        <f t="shared" si="5"/>
        <v>22450</v>
      </c>
      <c r="R76" s="27">
        <f t="shared" si="6"/>
        <v>22450</v>
      </c>
      <c r="S76" s="27">
        <f t="shared" si="6"/>
        <v>0</v>
      </c>
      <c r="T76" s="27">
        <f t="shared" si="6"/>
        <v>0</v>
      </c>
      <c r="U76" s="28">
        <f t="shared" si="6"/>
        <v>0</v>
      </c>
    </row>
    <row r="77" spans="1:21" s="66" customFormat="1" ht="60">
      <c r="A77" s="60" t="s">
        <v>100</v>
      </c>
      <c r="B77" s="61"/>
      <c r="C77" s="62">
        <v>8</v>
      </c>
      <c r="D77" s="62">
        <v>6</v>
      </c>
      <c r="E77" s="56" t="s">
        <v>99</v>
      </c>
      <c r="F77" s="57" t="s">
        <v>41</v>
      </c>
      <c r="G77" s="46">
        <v>60</v>
      </c>
      <c r="H77" s="27">
        <v>60</v>
      </c>
      <c r="I77" s="27">
        <v>0</v>
      </c>
      <c r="J77" s="27">
        <v>0</v>
      </c>
      <c r="K77" s="28">
        <v>0</v>
      </c>
      <c r="L77" s="63"/>
      <c r="M77" s="64"/>
      <c r="N77" s="64"/>
      <c r="O77" s="64"/>
      <c r="P77" s="65"/>
      <c r="Q77" s="46">
        <f t="shared" si="5"/>
        <v>60</v>
      </c>
      <c r="R77" s="27">
        <f t="shared" si="6"/>
        <v>60</v>
      </c>
      <c r="S77" s="27">
        <f t="shared" si="6"/>
        <v>0</v>
      </c>
      <c r="T77" s="27">
        <f t="shared" si="6"/>
        <v>0</v>
      </c>
      <c r="U77" s="28">
        <f t="shared" si="6"/>
        <v>0</v>
      </c>
    </row>
    <row r="78" spans="1:21" s="66" customFormat="1" ht="30">
      <c r="A78" s="60" t="s">
        <v>101</v>
      </c>
      <c r="B78" s="61"/>
      <c r="C78" s="62">
        <v>8</v>
      </c>
      <c r="D78" s="62">
        <v>6</v>
      </c>
      <c r="E78" s="56" t="s">
        <v>99</v>
      </c>
      <c r="F78" s="57" t="s">
        <v>41</v>
      </c>
      <c r="G78" s="46">
        <v>2000</v>
      </c>
      <c r="H78" s="27">
        <v>2000</v>
      </c>
      <c r="I78" s="27">
        <v>0</v>
      </c>
      <c r="J78" s="27">
        <v>0</v>
      </c>
      <c r="K78" s="28">
        <v>0</v>
      </c>
      <c r="L78" s="63"/>
      <c r="M78" s="64"/>
      <c r="N78" s="64"/>
      <c r="O78" s="64"/>
      <c r="P78" s="65"/>
      <c r="Q78" s="46">
        <f t="shared" si="5"/>
        <v>2000</v>
      </c>
      <c r="R78" s="27">
        <f t="shared" si="6"/>
        <v>2000</v>
      </c>
      <c r="S78" s="27">
        <f t="shared" si="6"/>
        <v>0</v>
      </c>
      <c r="T78" s="27">
        <f t="shared" si="6"/>
        <v>0</v>
      </c>
      <c r="U78" s="28">
        <f t="shared" si="6"/>
        <v>0</v>
      </c>
    </row>
    <row r="79" spans="1:21" s="66" customFormat="1" ht="45">
      <c r="A79" s="60" t="s">
        <v>102</v>
      </c>
      <c r="B79" s="61"/>
      <c r="C79" s="62">
        <v>8</v>
      </c>
      <c r="D79" s="62">
        <v>6</v>
      </c>
      <c r="E79" s="56" t="s">
        <v>99</v>
      </c>
      <c r="F79" s="57" t="s">
        <v>41</v>
      </c>
      <c r="G79" s="46">
        <v>1000</v>
      </c>
      <c r="H79" s="27">
        <v>1000</v>
      </c>
      <c r="I79" s="27">
        <v>0</v>
      </c>
      <c r="J79" s="27">
        <v>0</v>
      </c>
      <c r="K79" s="28">
        <v>0</v>
      </c>
      <c r="L79" s="63"/>
      <c r="M79" s="64"/>
      <c r="N79" s="64"/>
      <c r="O79" s="64"/>
      <c r="P79" s="65"/>
      <c r="Q79" s="46">
        <f t="shared" si="5"/>
        <v>1000</v>
      </c>
      <c r="R79" s="27">
        <f t="shared" si="6"/>
        <v>1000</v>
      </c>
      <c r="S79" s="27">
        <f t="shared" si="6"/>
        <v>0</v>
      </c>
      <c r="T79" s="27">
        <f t="shared" si="6"/>
        <v>0</v>
      </c>
      <c r="U79" s="28">
        <f t="shared" si="6"/>
        <v>0</v>
      </c>
    </row>
    <row r="80" spans="1:21" s="66" customFormat="1" ht="45">
      <c r="A80" s="60" t="s">
        <v>103</v>
      </c>
      <c r="B80" s="61"/>
      <c r="C80" s="62">
        <v>8</v>
      </c>
      <c r="D80" s="62">
        <v>6</v>
      </c>
      <c r="E80" s="56" t="s">
        <v>99</v>
      </c>
      <c r="F80" s="57" t="s">
        <v>41</v>
      </c>
      <c r="G80" s="46">
        <v>2000</v>
      </c>
      <c r="H80" s="27">
        <v>2000</v>
      </c>
      <c r="I80" s="27">
        <v>0</v>
      </c>
      <c r="J80" s="27">
        <v>0</v>
      </c>
      <c r="K80" s="28">
        <v>0</v>
      </c>
      <c r="L80" s="63"/>
      <c r="M80" s="64"/>
      <c r="N80" s="64"/>
      <c r="O80" s="64"/>
      <c r="P80" s="65"/>
      <c r="Q80" s="46">
        <f t="shared" si="5"/>
        <v>2000</v>
      </c>
      <c r="R80" s="27">
        <f t="shared" si="6"/>
        <v>2000</v>
      </c>
      <c r="S80" s="27">
        <f t="shared" si="6"/>
        <v>0</v>
      </c>
      <c r="T80" s="27">
        <f t="shared" si="6"/>
        <v>0</v>
      </c>
      <c r="U80" s="28">
        <f t="shared" si="6"/>
        <v>0</v>
      </c>
    </row>
    <row r="81" spans="1:21" s="66" customFormat="1" ht="37.5" customHeight="1">
      <c r="A81" s="60" t="s">
        <v>104</v>
      </c>
      <c r="B81" s="61"/>
      <c r="C81" s="62">
        <v>8</v>
      </c>
      <c r="D81" s="62">
        <v>6</v>
      </c>
      <c r="E81" s="56" t="s">
        <v>99</v>
      </c>
      <c r="F81" s="57" t="s">
        <v>41</v>
      </c>
      <c r="G81" s="46">
        <v>4000</v>
      </c>
      <c r="H81" s="27">
        <v>4000</v>
      </c>
      <c r="I81" s="27">
        <v>0</v>
      </c>
      <c r="J81" s="27">
        <v>0</v>
      </c>
      <c r="K81" s="28">
        <v>0</v>
      </c>
      <c r="L81" s="63"/>
      <c r="M81" s="64"/>
      <c r="N81" s="64"/>
      <c r="O81" s="64"/>
      <c r="P81" s="65"/>
      <c r="Q81" s="46">
        <f t="shared" si="5"/>
        <v>4000</v>
      </c>
      <c r="R81" s="27">
        <f t="shared" si="6"/>
        <v>4000</v>
      </c>
      <c r="S81" s="27">
        <f t="shared" si="6"/>
        <v>0</v>
      </c>
      <c r="T81" s="27">
        <f t="shared" si="6"/>
        <v>0</v>
      </c>
      <c r="U81" s="28">
        <f t="shared" si="6"/>
        <v>0</v>
      </c>
    </row>
    <row r="82" spans="1:21" s="66" customFormat="1" ht="45">
      <c r="A82" s="60" t="s">
        <v>105</v>
      </c>
      <c r="B82" s="61"/>
      <c r="C82" s="62">
        <v>8</v>
      </c>
      <c r="D82" s="62">
        <v>6</v>
      </c>
      <c r="E82" s="56" t="s">
        <v>99</v>
      </c>
      <c r="F82" s="57" t="s">
        <v>41</v>
      </c>
      <c r="G82" s="46">
        <v>800</v>
      </c>
      <c r="H82" s="27">
        <v>800</v>
      </c>
      <c r="I82" s="27">
        <v>0</v>
      </c>
      <c r="J82" s="27">
        <v>0</v>
      </c>
      <c r="K82" s="28">
        <v>0</v>
      </c>
      <c r="L82" s="63"/>
      <c r="M82" s="64"/>
      <c r="N82" s="64"/>
      <c r="O82" s="64"/>
      <c r="P82" s="65"/>
      <c r="Q82" s="46">
        <f t="shared" si="5"/>
        <v>800</v>
      </c>
      <c r="R82" s="27">
        <f t="shared" si="6"/>
        <v>800</v>
      </c>
      <c r="S82" s="27">
        <f t="shared" si="6"/>
        <v>0</v>
      </c>
      <c r="T82" s="27">
        <f t="shared" si="6"/>
        <v>0</v>
      </c>
      <c r="U82" s="28">
        <f t="shared" si="6"/>
        <v>0</v>
      </c>
    </row>
    <row r="83" spans="1:21" s="66" customFormat="1" ht="30">
      <c r="A83" s="60" t="s">
        <v>106</v>
      </c>
      <c r="B83" s="61"/>
      <c r="C83" s="62">
        <v>8</v>
      </c>
      <c r="D83" s="62">
        <v>6</v>
      </c>
      <c r="E83" s="56" t="s">
        <v>99</v>
      </c>
      <c r="F83" s="57" t="s">
        <v>41</v>
      </c>
      <c r="G83" s="46">
        <v>2200</v>
      </c>
      <c r="H83" s="27">
        <v>2200</v>
      </c>
      <c r="I83" s="27">
        <v>0</v>
      </c>
      <c r="J83" s="27">
        <v>0</v>
      </c>
      <c r="K83" s="28">
        <v>0</v>
      </c>
      <c r="L83" s="63"/>
      <c r="M83" s="64"/>
      <c r="N83" s="64"/>
      <c r="O83" s="64"/>
      <c r="P83" s="65"/>
      <c r="Q83" s="46">
        <f t="shared" ref="Q83:Q146" si="20">SUM(R83:U83)</f>
        <v>2200</v>
      </c>
      <c r="R83" s="27">
        <f t="shared" ref="R83:U143" si="21">H83+M83</f>
        <v>2200</v>
      </c>
      <c r="S83" s="27">
        <f t="shared" si="21"/>
        <v>0</v>
      </c>
      <c r="T83" s="27">
        <f t="shared" si="21"/>
        <v>0</v>
      </c>
      <c r="U83" s="28">
        <f t="shared" si="21"/>
        <v>0</v>
      </c>
    </row>
    <row r="84" spans="1:21" s="93" customFormat="1" ht="31.5" customHeight="1">
      <c r="A84" s="85" t="s">
        <v>107</v>
      </c>
      <c r="B84" s="69">
        <v>131</v>
      </c>
      <c r="C84" s="86"/>
      <c r="D84" s="86"/>
      <c r="E84" s="87"/>
      <c r="F84" s="88"/>
      <c r="G84" s="25">
        <f>G85+G88</f>
        <v>46392</v>
      </c>
      <c r="H84" s="26">
        <f t="shared" ref="H84:U84" si="22">H85+H88</f>
        <v>26672</v>
      </c>
      <c r="I84" s="26">
        <f t="shared" si="22"/>
        <v>3000</v>
      </c>
      <c r="J84" s="26">
        <f t="shared" si="22"/>
        <v>0</v>
      </c>
      <c r="K84" s="32">
        <f t="shared" si="22"/>
        <v>16720</v>
      </c>
      <c r="L84" s="25">
        <f t="shared" si="22"/>
        <v>0</v>
      </c>
      <c r="M84" s="26">
        <f t="shared" si="22"/>
        <v>0</v>
      </c>
      <c r="N84" s="26">
        <f t="shared" si="22"/>
        <v>0</v>
      </c>
      <c r="O84" s="26">
        <f t="shared" si="22"/>
        <v>0</v>
      </c>
      <c r="P84" s="32">
        <f t="shared" si="22"/>
        <v>0</v>
      </c>
      <c r="Q84" s="25">
        <f t="shared" si="22"/>
        <v>46392</v>
      </c>
      <c r="R84" s="26">
        <f t="shared" si="22"/>
        <v>26672</v>
      </c>
      <c r="S84" s="26">
        <f t="shared" si="22"/>
        <v>3000</v>
      </c>
      <c r="T84" s="26">
        <f t="shared" si="22"/>
        <v>0</v>
      </c>
      <c r="U84" s="32">
        <f t="shared" si="22"/>
        <v>16720</v>
      </c>
    </row>
    <row r="85" spans="1:21" s="72" customFormat="1" ht="14.25">
      <c r="A85" s="67" t="s">
        <v>27</v>
      </c>
      <c r="B85" s="68"/>
      <c r="C85" s="69">
        <v>4</v>
      </c>
      <c r="D85" s="69"/>
      <c r="E85" s="70"/>
      <c r="F85" s="71"/>
      <c r="G85" s="25">
        <v>3000</v>
      </c>
      <c r="H85" s="26">
        <v>0</v>
      </c>
      <c r="I85" s="26">
        <v>3000</v>
      </c>
      <c r="J85" s="26">
        <v>0</v>
      </c>
      <c r="K85" s="32">
        <v>0</v>
      </c>
      <c r="L85" s="96"/>
      <c r="M85" s="74"/>
      <c r="N85" s="74"/>
      <c r="O85" s="74"/>
      <c r="P85" s="75"/>
      <c r="Q85" s="25">
        <f t="shared" si="20"/>
        <v>3000</v>
      </c>
      <c r="R85" s="26">
        <f t="shared" si="21"/>
        <v>0</v>
      </c>
      <c r="S85" s="26">
        <f t="shared" si="21"/>
        <v>3000</v>
      </c>
      <c r="T85" s="26">
        <f t="shared" si="21"/>
        <v>0</v>
      </c>
      <c r="U85" s="32">
        <f t="shared" si="21"/>
        <v>0</v>
      </c>
    </row>
    <row r="86" spans="1:21" s="72" customFormat="1" ht="28.5">
      <c r="A86" s="67" t="s">
        <v>108</v>
      </c>
      <c r="B86" s="68"/>
      <c r="C86" s="69">
        <v>4</v>
      </c>
      <c r="D86" s="69">
        <v>6</v>
      </c>
      <c r="E86" s="70"/>
      <c r="F86" s="71"/>
      <c r="G86" s="25">
        <v>3000</v>
      </c>
      <c r="H86" s="26">
        <v>0</v>
      </c>
      <c r="I86" s="26">
        <v>3000</v>
      </c>
      <c r="J86" s="26">
        <v>0</v>
      </c>
      <c r="K86" s="32">
        <v>0</v>
      </c>
      <c r="L86" s="96"/>
      <c r="M86" s="74"/>
      <c r="N86" s="74"/>
      <c r="O86" s="74"/>
      <c r="P86" s="75"/>
      <c r="Q86" s="25">
        <f t="shared" si="20"/>
        <v>3000</v>
      </c>
      <c r="R86" s="26">
        <f t="shared" si="21"/>
        <v>0</v>
      </c>
      <c r="S86" s="26">
        <f t="shared" si="21"/>
        <v>3000</v>
      </c>
      <c r="T86" s="26">
        <f t="shared" si="21"/>
        <v>0</v>
      </c>
      <c r="U86" s="32">
        <f t="shared" si="21"/>
        <v>0</v>
      </c>
    </row>
    <row r="87" spans="1:21" s="72" customFormat="1" ht="30">
      <c r="A87" s="60" t="s">
        <v>109</v>
      </c>
      <c r="B87" s="68"/>
      <c r="C87" s="62">
        <v>4</v>
      </c>
      <c r="D87" s="62">
        <v>6</v>
      </c>
      <c r="E87" s="56" t="s">
        <v>30</v>
      </c>
      <c r="F87" s="57" t="s">
        <v>110</v>
      </c>
      <c r="G87" s="46">
        <v>3000</v>
      </c>
      <c r="H87" s="27">
        <v>0</v>
      </c>
      <c r="I87" s="27">
        <v>3000</v>
      </c>
      <c r="J87" s="27">
        <v>0</v>
      </c>
      <c r="K87" s="28">
        <v>0</v>
      </c>
      <c r="L87" s="96"/>
      <c r="M87" s="74"/>
      <c r="N87" s="74"/>
      <c r="O87" s="74"/>
      <c r="P87" s="75"/>
      <c r="Q87" s="46">
        <f t="shared" si="20"/>
        <v>3000</v>
      </c>
      <c r="R87" s="27">
        <f t="shared" si="21"/>
        <v>0</v>
      </c>
      <c r="S87" s="27">
        <f t="shared" si="21"/>
        <v>3000</v>
      </c>
      <c r="T87" s="27">
        <f t="shared" si="21"/>
        <v>0</v>
      </c>
      <c r="U87" s="28">
        <f t="shared" si="21"/>
        <v>0</v>
      </c>
    </row>
    <row r="88" spans="1:21" s="72" customFormat="1" ht="18" customHeight="1">
      <c r="A88" s="67" t="s">
        <v>111</v>
      </c>
      <c r="B88" s="68"/>
      <c r="C88" s="69">
        <v>5</v>
      </c>
      <c r="D88" s="69"/>
      <c r="E88" s="70"/>
      <c r="F88" s="71"/>
      <c r="G88" s="94">
        <f>G89</f>
        <v>43392</v>
      </c>
      <c r="H88" s="97">
        <f t="shared" ref="H88:U88" si="23">H89</f>
        <v>26672</v>
      </c>
      <c r="I88" s="97">
        <f t="shared" si="23"/>
        <v>0</v>
      </c>
      <c r="J88" s="97">
        <f t="shared" si="23"/>
        <v>0</v>
      </c>
      <c r="K88" s="98">
        <f t="shared" si="23"/>
        <v>16720</v>
      </c>
      <c r="L88" s="94">
        <f t="shared" si="23"/>
        <v>0</v>
      </c>
      <c r="M88" s="97">
        <f t="shared" si="23"/>
        <v>0</v>
      </c>
      <c r="N88" s="97">
        <f t="shared" si="23"/>
        <v>0</v>
      </c>
      <c r="O88" s="97">
        <f t="shared" si="23"/>
        <v>0</v>
      </c>
      <c r="P88" s="98">
        <f t="shared" si="23"/>
        <v>0</v>
      </c>
      <c r="Q88" s="94">
        <f t="shared" si="23"/>
        <v>43392</v>
      </c>
      <c r="R88" s="97">
        <f t="shared" si="23"/>
        <v>26672</v>
      </c>
      <c r="S88" s="97">
        <f t="shared" si="23"/>
        <v>0</v>
      </c>
      <c r="T88" s="97">
        <f t="shared" si="23"/>
        <v>0</v>
      </c>
      <c r="U88" s="98">
        <f t="shared" si="23"/>
        <v>16720</v>
      </c>
    </row>
    <row r="89" spans="1:21" s="72" customFormat="1" ht="14.25">
      <c r="A89" s="67" t="s">
        <v>112</v>
      </c>
      <c r="B89" s="68"/>
      <c r="C89" s="69">
        <v>5</v>
      </c>
      <c r="D89" s="69">
        <v>3</v>
      </c>
      <c r="E89" s="70"/>
      <c r="F89" s="71"/>
      <c r="G89" s="94">
        <f>SUM(G90:G96)</f>
        <v>43392</v>
      </c>
      <c r="H89" s="97">
        <f t="shared" ref="H89:U89" si="24">SUM(H90:H96)</f>
        <v>26672</v>
      </c>
      <c r="I89" s="97">
        <f t="shared" si="24"/>
        <v>0</v>
      </c>
      <c r="J89" s="97">
        <f t="shared" si="24"/>
        <v>0</v>
      </c>
      <c r="K89" s="98">
        <f t="shared" si="24"/>
        <v>16720</v>
      </c>
      <c r="L89" s="94">
        <f t="shared" si="24"/>
        <v>0</v>
      </c>
      <c r="M89" s="97">
        <f t="shared" si="24"/>
        <v>0</v>
      </c>
      <c r="N89" s="97">
        <f t="shared" si="24"/>
        <v>0</v>
      </c>
      <c r="O89" s="97">
        <f t="shared" si="24"/>
        <v>0</v>
      </c>
      <c r="P89" s="98">
        <f t="shared" si="24"/>
        <v>0</v>
      </c>
      <c r="Q89" s="94">
        <f t="shared" si="24"/>
        <v>43392</v>
      </c>
      <c r="R89" s="97">
        <f t="shared" si="24"/>
        <v>26672</v>
      </c>
      <c r="S89" s="97">
        <f t="shared" si="24"/>
        <v>0</v>
      </c>
      <c r="T89" s="97">
        <f t="shared" si="24"/>
        <v>0</v>
      </c>
      <c r="U89" s="98">
        <f t="shared" si="24"/>
        <v>16720</v>
      </c>
    </row>
    <row r="90" spans="1:21" s="66" customFormat="1" ht="30">
      <c r="A90" s="60" t="s">
        <v>113</v>
      </c>
      <c r="B90" s="61"/>
      <c r="C90" s="62">
        <v>5</v>
      </c>
      <c r="D90" s="62">
        <v>3</v>
      </c>
      <c r="E90" s="56" t="s">
        <v>114</v>
      </c>
      <c r="F90" s="57" t="s">
        <v>47</v>
      </c>
      <c r="G90" s="46">
        <v>9000</v>
      </c>
      <c r="H90" s="27">
        <v>9000</v>
      </c>
      <c r="I90" s="27">
        <v>0</v>
      </c>
      <c r="J90" s="27">
        <v>0</v>
      </c>
      <c r="K90" s="28">
        <v>0</v>
      </c>
      <c r="L90" s="63"/>
      <c r="M90" s="64"/>
      <c r="N90" s="64"/>
      <c r="O90" s="64"/>
      <c r="P90" s="65"/>
      <c r="Q90" s="46">
        <f t="shared" si="20"/>
        <v>9000</v>
      </c>
      <c r="R90" s="27">
        <f t="shared" si="21"/>
        <v>9000</v>
      </c>
      <c r="S90" s="27">
        <f t="shared" si="21"/>
        <v>0</v>
      </c>
      <c r="T90" s="27">
        <f t="shared" si="21"/>
        <v>0</v>
      </c>
      <c r="U90" s="28">
        <f t="shared" si="21"/>
        <v>0</v>
      </c>
    </row>
    <row r="91" spans="1:21" s="66" customFormat="1">
      <c r="A91" s="60" t="s">
        <v>115</v>
      </c>
      <c r="B91" s="61"/>
      <c r="C91" s="62">
        <v>5</v>
      </c>
      <c r="D91" s="62">
        <v>3</v>
      </c>
      <c r="E91" s="56" t="s">
        <v>114</v>
      </c>
      <c r="F91" s="57" t="s">
        <v>47</v>
      </c>
      <c r="G91" s="46">
        <v>8619</v>
      </c>
      <c r="H91" s="27">
        <v>8619</v>
      </c>
      <c r="I91" s="27">
        <v>0</v>
      </c>
      <c r="J91" s="27">
        <v>0</v>
      </c>
      <c r="K91" s="28">
        <v>0</v>
      </c>
      <c r="L91" s="63"/>
      <c r="M91" s="64"/>
      <c r="N91" s="64"/>
      <c r="O91" s="64"/>
      <c r="P91" s="65"/>
      <c r="Q91" s="46">
        <f t="shared" si="20"/>
        <v>8619</v>
      </c>
      <c r="R91" s="27">
        <f t="shared" si="21"/>
        <v>8619</v>
      </c>
      <c r="S91" s="27">
        <f t="shared" si="21"/>
        <v>0</v>
      </c>
      <c r="T91" s="27">
        <f t="shared" si="21"/>
        <v>0</v>
      </c>
      <c r="U91" s="28">
        <f t="shared" si="21"/>
        <v>0</v>
      </c>
    </row>
    <row r="92" spans="1:21" s="66" customFormat="1">
      <c r="A92" s="60" t="s">
        <v>116</v>
      </c>
      <c r="B92" s="61"/>
      <c r="C92" s="62">
        <v>5</v>
      </c>
      <c r="D92" s="62">
        <v>3</v>
      </c>
      <c r="E92" s="56" t="s">
        <v>114</v>
      </c>
      <c r="F92" s="57" t="s">
        <v>47</v>
      </c>
      <c r="G92" s="46">
        <v>81</v>
      </c>
      <c r="H92" s="27">
        <v>81</v>
      </c>
      <c r="I92" s="27">
        <v>0</v>
      </c>
      <c r="J92" s="27">
        <v>0</v>
      </c>
      <c r="K92" s="28">
        <v>0</v>
      </c>
      <c r="L92" s="63"/>
      <c r="M92" s="64"/>
      <c r="N92" s="64"/>
      <c r="O92" s="64"/>
      <c r="P92" s="65"/>
      <c r="Q92" s="46">
        <f t="shared" si="20"/>
        <v>81</v>
      </c>
      <c r="R92" s="27">
        <f t="shared" si="21"/>
        <v>81</v>
      </c>
      <c r="S92" s="27">
        <f t="shared" si="21"/>
        <v>0</v>
      </c>
      <c r="T92" s="27">
        <f t="shared" si="21"/>
        <v>0</v>
      </c>
      <c r="U92" s="28">
        <f t="shared" si="21"/>
        <v>0</v>
      </c>
    </row>
    <row r="93" spans="1:21" s="66" customFormat="1">
      <c r="A93" s="60" t="s">
        <v>117</v>
      </c>
      <c r="B93" s="61"/>
      <c r="C93" s="62">
        <v>5</v>
      </c>
      <c r="D93" s="62">
        <v>3</v>
      </c>
      <c r="E93" s="56" t="s">
        <v>114</v>
      </c>
      <c r="F93" s="57" t="s">
        <v>47</v>
      </c>
      <c r="G93" s="46">
        <v>0</v>
      </c>
      <c r="H93" s="27">
        <v>0</v>
      </c>
      <c r="I93" s="27">
        <v>0</v>
      </c>
      <c r="J93" s="27">
        <v>0</v>
      </c>
      <c r="K93" s="28">
        <v>0</v>
      </c>
      <c r="L93" s="63"/>
      <c r="M93" s="64"/>
      <c r="N93" s="64"/>
      <c r="O93" s="64"/>
      <c r="P93" s="65"/>
      <c r="Q93" s="46">
        <f t="shared" si="20"/>
        <v>0</v>
      </c>
      <c r="R93" s="27">
        <f t="shared" si="21"/>
        <v>0</v>
      </c>
      <c r="S93" s="27">
        <f t="shared" si="21"/>
        <v>0</v>
      </c>
      <c r="T93" s="27">
        <f t="shared" si="21"/>
        <v>0</v>
      </c>
      <c r="U93" s="28">
        <f t="shared" si="21"/>
        <v>0</v>
      </c>
    </row>
    <row r="94" spans="1:21" s="66" customFormat="1" ht="30">
      <c r="A94" s="60" t="s">
        <v>118</v>
      </c>
      <c r="B94" s="61"/>
      <c r="C94" s="62">
        <v>5</v>
      </c>
      <c r="D94" s="62">
        <v>3</v>
      </c>
      <c r="E94" s="56" t="s">
        <v>114</v>
      </c>
      <c r="F94" s="57" t="s">
        <v>47</v>
      </c>
      <c r="G94" s="46">
        <v>2300</v>
      </c>
      <c r="H94" s="27">
        <v>2300</v>
      </c>
      <c r="I94" s="27">
        <v>0</v>
      </c>
      <c r="J94" s="27">
        <v>0</v>
      </c>
      <c r="K94" s="28">
        <v>0</v>
      </c>
      <c r="L94" s="46">
        <v>4800</v>
      </c>
      <c r="M94" s="27">
        <v>4800</v>
      </c>
      <c r="N94" s="64"/>
      <c r="O94" s="64"/>
      <c r="P94" s="65"/>
      <c r="Q94" s="46">
        <f t="shared" si="20"/>
        <v>7100</v>
      </c>
      <c r="R94" s="27">
        <f t="shared" si="21"/>
        <v>7100</v>
      </c>
      <c r="S94" s="27">
        <f t="shared" si="21"/>
        <v>0</v>
      </c>
      <c r="T94" s="27">
        <f t="shared" si="21"/>
        <v>0</v>
      </c>
      <c r="U94" s="28">
        <f t="shared" si="21"/>
        <v>0</v>
      </c>
    </row>
    <row r="95" spans="1:21" s="66" customFormat="1" ht="31.5" customHeight="1">
      <c r="A95" s="60" t="s">
        <v>119</v>
      </c>
      <c r="B95" s="61"/>
      <c r="C95" s="62">
        <v>5</v>
      </c>
      <c r="D95" s="62">
        <v>3</v>
      </c>
      <c r="E95" s="56" t="s">
        <v>114</v>
      </c>
      <c r="F95" s="57" t="s">
        <v>47</v>
      </c>
      <c r="G95" s="46">
        <v>18392</v>
      </c>
      <c r="H95" s="27">
        <v>1672</v>
      </c>
      <c r="I95" s="27">
        <v>0</v>
      </c>
      <c r="J95" s="27">
        <v>0</v>
      </c>
      <c r="K95" s="28">
        <v>16720</v>
      </c>
      <c r="L95" s="46">
        <f>SUM(M95:P95)</f>
        <v>0</v>
      </c>
      <c r="M95" s="27"/>
      <c r="N95" s="27"/>
      <c r="O95" s="27"/>
      <c r="P95" s="28"/>
      <c r="Q95" s="46">
        <f t="shared" si="20"/>
        <v>18392</v>
      </c>
      <c r="R95" s="27">
        <f t="shared" si="21"/>
        <v>1672</v>
      </c>
      <c r="S95" s="27">
        <f t="shared" si="21"/>
        <v>0</v>
      </c>
      <c r="T95" s="27">
        <f t="shared" si="21"/>
        <v>0</v>
      </c>
      <c r="U95" s="28">
        <f t="shared" si="21"/>
        <v>16720</v>
      </c>
    </row>
    <row r="96" spans="1:21" s="66" customFormat="1" ht="18" customHeight="1">
      <c r="A96" s="60" t="s">
        <v>120</v>
      </c>
      <c r="B96" s="61"/>
      <c r="C96" s="62">
        <v>5</v>
      </c>
      <c r="D96" s="62">
        <v>3</v>
      </c>
      <c r="E96" s="56" t="s">
        <v>114</v>
      </c>
      <c r="F96" s="57" t="s">
        <v>47</v>
      </c>
      <c r="G96" s="46">
        <v>5000</v>
      </c>
      <c r="H96" s="27">
        <v>5000</v>
      </c>
      <c r="I96" s="27">
        <v>0</v>
      </c>
      <c r="J96" s="27">
        <v>0</v>
      </c>
      <c r="K96" s="28">
        <v>0</v>
      </c>
      <c r="L96" s="99">
        <v>-4800</v>
      </c>
      <c r="M96" s="100">
        <v>-4800</v>
      </c>
      <c r="N96" s="64"/>
      <c r="O96" s="64"/>
      <c r="P96" s="65"/>
      <c r="Q96" s="46">
        <f t="shared" si="20"/>
        <v>200</v>
      </c>
      <c r="R96" s="27">
        <f t="shared" si="21"/>
        <v>200</v>
      </c>
      <c r="S96" s="27">
        <f t="shared" si="21"/>
        <v>0</v>
      </c>
      <c r="T96" s="27">
        <f t="shared" si="21"/>
        <v>0</v>
      </c>
      <c r="U96" s="28">
        <f t="shared" si="21"/>
        <v>0</v>
      </c>
    </row>
    <row r="97" spans="1:21" s="93" customFormat="1" ht="25.5" customHeight="1">
      <c r="A97" s="85" t="s">
        <v>121</v>
      </c>
      <c r="B97" s="101">
        <v>133</v>
      </c>
      <c r="C97" s="69"/>
      <c r="D97" s="69"/>
      <c r="E97" s="70"/>
      <c r="F97" s="71"/>
      <c r="G97" s="94">
        <v>19500</v>
      </c>
      <c r="H97" s="97">
        <v>19500</v>
      </c>
      <c r="I97" s="97">
        <v>0</v>
      </c>
      <c r="J97" s="97">
        <v>0</v>
      </c>
      <c r="K97" s="98">
        <v>0</v>
      </c>
      <c r="L97" s="102">
        <f>L98</f>
        <v>-4610.7</v>
      </c>
      <c r="M97" s="91">
        <f>M98</f>
        <v>-4610.7</v>
      </c>
      <c r="N97" s="91"/>
      <c r="O97" s="91"/>
      <c r="P97" s="92"/>
      <c r="Q97" s="25">
        <f t="shared" si="20"/>
        <v>14889.3</v>
      </c>
      <c r="R97" s="26">
        <f t="shared" si="21"/>
        <v>14889.3</v>
      </c>
      <c r="S97" s="26">
        <f t="shared" si="21"/>
        <v>0</v>
      </c>
      <c r="T97" s="26">
        <f t="shared" si="21"/>
        <v>0</v>
      </c>
      <c r="U97" s="32">
        <f t="shared" si="21"/>
        <v>0</v>
      </c>
    </row>
    <row r="98" spans="1:21" s="72" customFormat="1" ht="15" customHeight="1">
      <c r="A98" s="67" t="s">
        <v>111</v>
      </c>
      <c r="B98" s="68"/>
      <c r="C98" s="69">
        <v>5</v>
      </c>
      <c r="D98" s="69"/>
      <c r="E98" s="70"/>
      <c r="F98" s="71"/>
      <c r="G98" s="94">
        <v>19500</v>
      </c>
      <c r="H98" s="97">
        <v>19500</v>
      </c>
      <c r="I98" s="97">
        <v>0</v>
      </c>
      <c r="J98" s="97">
        <v>0</v>
      </c>
      <c r="K98" s="98">
        <v>0</v>
      </c>
      <c r="L98" s="96">
        <f>L99+L101+L103+L110</f>
        <v>-4610.7</v>
      </c>
      <c r="M98" s="91">
        <f>M99+M101+M103+M110</f>
        <v>-4610.7</v>
      </c>
      <c r="N98" s="74"/>
      <c r="O98" s="74"/>
      <c r="P98" s="75"/>
      <c r="Q98" s="25">
        <f t="shared" si="20"/>
        <v>14889.3</v>
      </c>
      <c r="R98" s="26">
        <f t="shared" si="21"/>
        <v>14889.3</v>
      </c>
      <c r="S98" s="26">
        <f t="shared" si="21"/>
        <v>0</v>
      </c>
      <c r="T98" s="26">
        <f t="shared" si="21"/>
        <v>0</v>
      </c>
      <c r="U98" s="32">
        <f t="shared" si="21"/>
        <v>0</v>
      </c>
    </row>
    <row r="99" spans="1:21" s="72" customFormat="1" ht="14.25">
      <c r="A99" s="67" t="s">
        <v>122</v>
      </c>
      <c r="B99" s="68"/>
      <c r="C99" s="69">
        <v>5</v>
      </c>
      <c r="D99" s="69">
        <v>1</v>
      </c>
      <c r="E99" s="70"/>
      <c r="F99" s="71"/>
      <c r="G99" s="94">
        <v>1500</v>
      </c>
      <c r="H99" s="97">
        <v>1500</v>
      </c>
      <c r="I99" s="97">
        <v>0</v>
      </c>
      <c r="J99" s="97">
        <v>0</v>
      </c>
      <c r="K99" s="98">
        <v>0</v>
      </c>
      <c r="L99" s="96"/>
      <c r="M99" s="74"/>
      <c r="N99" s="74"/>
      <c r="O99" s="74"/>
      <c r="P99" s="75"/>
      <c r="Q99" s="25">
        <f t="shared" si="20"/>
        <v>1500</v>
      </c>
      <c r="R99" s="26">
        <f t="shared" si="21"/>
        <v>1500</v>
      </c>
      <c r="S99" s="26">
        <f t="shared" si="21"/>
        <v>0</v>
      </c>
      <c r="T99" s="26">
        <f t="shared" si="21"/>
        <v>0</v>
      </c>
      <c r="U99" s="32">
        <f t="shared" si="21"/>
        <v>0</v>
      </c>
    </row>
    <row r="100" spans="1:21" s="66" customFormat="1" ht="30">
      <c r="A100" s="60" t="s">
        <v>123</v>
      </c>
      <c r="B100" s="61"/>
      <c r="C100" s="62">
        <v>5</v>
      </c>
      <c r="D100" s="62">
        <v>1</v>
      </c>
      <c r="E100" s="56" t="s">
        <v>124</v>
      </c>
      <c r="F100" s="57" t="s">
        <v>47</v>
      </c>
      <c r="G100" s="46">
        <v>1500</v>
      </c>
      <c r="H100" s="27">
        <v>1500</v>
      </c>
      <c r="I100" s="27">
        <v>0</v>
      </c>
      <c r="J100" s="27">
        <v>0</v>
      </c>
      <c r="K100" s="28">
        <v>0</v>
      </c>
      <c r="L100" s="63"/>
      <c r="M100" s="64"/>
      <c r="N100" s="64"/>
      <c r="O100" s="64"/>
      <c r="P100" s="65"/>
      <c r="Q100" s="46">
        <f t="shared" si="20"/>
        <v>1500</v>
      </c>
      <c r="R100" s="27">
        <f t="shared" si="21"/>
        <v>1500</v>
      </c>
      <c r="S100" s="27">
        <f t="shared" si="21"/>
        <v>0</v>
      </c>
      <c r="T100" s="27">
        <f t="shared" si="21"/>
        <v>0</v>
      </c>
      <c r="U100" s="28">
        <f t="shared" si="21"/>
        <v>0</v>
      </c>
    </row>
    <row r="101" spans="1:21" s="72" customFormat="1" ht="22.5" customHeight="1">
      <c r="A101" s="67" t="s">
        <v>125</v>
      </c>
      <c r="B101" s="68"/>
      <c r="C101" s="69">
        <v>5</v>
      </c>
      <c r="D101" s="69">
        <v>2</v>
      </c>
      <c r="E101" s="70"/>
      <c r="F101" s="71"/>
      <c r="G101" s="94">
        <v>2250</v>
      </c>
      <c r="H101" s="26">
        <v>2250</v>
      </c>
      <c r="I101" s="26">
        <v>0</v>
      </c>
      <c r="J101" s="26">
        <v>0</v>
      </c>
      <c r="K101" s="32">
        <v>0</v>
      </c>
      <c r="L101" s="96"/>
      <c r="M101" s="74"/>
      <c r="N101" s="74"/>
      <c r="O101" s="74"/>
      <c r="P101" s="75"/>
      <c r="Q101" s="25">
        <f t="shared" si="20"/>
        <v>2250</v>
      </c>
      <c r="R101" s="26">
        <f t="shared" si="21"/>
        <v>2250</v>
      </c>
      <c r="S101" s="26">
        <f t="shared" si="21"/>
        <v>0</v>
      </c>
      <c r="T101" s="26">
        <f t="shared" si="21"/>
        <v>0</v>
      </c>
      <c r="U101" s="32">
        <f t="shared" si="21"/>
        <v>0</v>
      </c>
    </row>
    <row r="102" spans="1:21" s="66" customFormat="1" ht="45">
      <c r="A102" s="60" t="s">
        <v>126</v>
      </c>
      <c r="B102" s="61"/>
      <c r="C102" s="62">
        <v>5</v>
      </c>
      <c r="D102" s="62">
        <v>2</v>
      </c>
      <c r="E102" s="56" t="s">
        <v>124</v>
      </c>
      <c r="F102" s="57" t="s">
        <v>24</v>
      </c>
      <c r="G102" s="46">
        <v>2250</v>
      </c>
      <c r="H102" s="27">
        <v>2250</v>
      </c>
      <c r="I102" s="27">
        <v>0</v>
      </c>
      <c r="J102" s="27">
        <v>0</v>
      </c>
      <c r="K102" s="28">
        <v>0</v>
      </c>
      <c r="L102" s="63"/>
      <c r="M102" s="64"/>
      <c r="N102" s="64"/>
      <c r="O102" s="64"/>
      <c r="P102" s="65"/>
      <c r="Q102" s="46">
        <f t="shared" si="20"/>
        <v>2250</v>
      </c>
      <c r="R102" s="27">
        <f t="shared" si="21"/>
        <v>2250</v>
      </c>
      <c r="S102" s="27">
        <f t="shared" si="21"/>
        <v>0</v>
      </c>
      <c r="T102" s="27">
        <f t="shared" si="21"/>
        <v>0</v>
      </c>
      <c r="U102" s="28">
        <f t="shared" si="21"/>
        <v>0</v>
      </c>
    </row>
    <row r="103" spans="1:21" s="72" customFormat="1" ht="22.5" customHeight="1">
      <c r="A103" s="67" t="s">
        <v>127</v>
      </c>
      <c r="B103" s="68"/>
      <c r="C103" s="69">
        <v>5</v>
      </c>
      <c r="D103" s="69">
        <v>5</v>
      </c>
      <c r="E103" s="70"/>
      <c r="F103" s="71"/>
      <c r="G103" s="94">
        <v>9750</v>
      </c>
      <c r="H103" s="97">
        <v>9750</v>
      </c>
      <c r="I103" s="97">
        <v>0</v>
      </c>
      <c r="J103" s="97">
        <v>0</v>
      </c>
      <c r="K103" s="98">
        <v>0</v>
      </c>
      <c r="L103" s="96"/>
      <c r="M103" s="74"/>
      <c r="N103" s="74"/>
      <c r="O103" s="74"/>
      <c r="P103" s="75"/>
      <c r="Q103" s="25">
        <f t="shared" si="20"/>
        <v>9750</v>
      </c>
      <c r="R103" s="26">
        <f t="shared" si="21"/>
        <v>9750</v>
      </c>
      <c r="S103" s="26">
        <f t="shared" si="21"/>
        <v>0</v>
      </c>
      <c r="T103" s="26">
        <f t="shared" si="21"/>
        <v>0</v>
      </c>
      <c r="U103" s="32">
        <f t="shared" si="21"/>
        <v>0</v>
      </c>
    </row>
    <row r="104" spans="1:21" s="66" customFormat="1" ht="30">
      <c r="A104" s="60" t="s">
        <v>128</v>
      </c>
      <c r="B104" s="61"/>
      <c r="C104" s="62">
        <v>5</v>
      </c>
      <c r="D104" s="62">
        <v>5</v>
      </c>
      <c r="E104" s="56" t="s">
        <v>124</v>
      </c>
      <c r="F104" s="57" t="s">
        <v>129</v>
      </c>
      <c r="G104" s="46">
        <v>1500</v>
      </c>
      <c r="H104" s="27">
        <v>1500</v>
      </c>
      <c r="I104" s="27">
        <v>0</v>
      </c>
      <c r="J104" s="27">
        <v>0</v>
      </c>
      <c r="K104" s="28">
        <v>0</v>
      </c>
      <c r="L104" s="63"/>
      <c r="M104" s="64"/>
      <c r="N104" s="64"/>
      <c r="O104" s="64"/>
      <c r="P104" s="65"/>
      <c r="Q104" s="46">
        <f t="shared" si="20"/>
        <v>1500</v>
      </c>
      <c r="R104" s="27">
        <f t="shared" si="21"/>
        <v>1500</v>
      </c>
      <c r="S104" s="27">
        <f t="shared" si="21"/>
        <v>0</v>
      </c>
      <c r="T104" s="27">
        <f t="shared" si="21"/>
        <v>0</v>
      </c>
      <c r="U104" s="28">
        <f t="shared" si="21"/>
        <v>0</v>
      </c>
    </row>
    <row r="105" spans="1:21" s="66" customFormat="1" ht="30">
      <c r="A105" s="60" t="s">
        <v>130</v>
      </c>
      <c r="B105" s="61"/>
      <c r="C105" s="62">
        <v>5</v>
      </c>
      <c r="D105" s="62">
        <v>5</v>
      </c>
      <c r="E105" s="56" t="s">
        <v>124</v>
      </c>
      <c r="F105" s="57" t="s">
        <v>129</v>
      </c>
      <c r="G105" s="46">
        <v>3000</v>
      </c>
      <c r="H105" s="27">
        <v>3000</v>
      </c>
      <c r="I105" s="27">
        <v>0</v>
      </c>
      <c r="J105" s="27">
        <v>0</v>
      </c>
      <c r="K105" s="28">
        <v>0</v>
      </c>
      <c r="L105" s="63"/>
      <c r="M105" s="64"/>
      <c r="N105" s="64"/>
      <c r="O105" s="64"/>
      <c r="P105" s="65"/>
      <c r="Q105" s="46">
        <f t="shared" si="20"/>
        <v>3000</v>
      </c>
      <c r="R105" s="27">
        <f t="shared" si="21"/>
        <v>3000</v>
      </c>
      <c r="S105" s="27">
        <f t="shared" si="21"/>
        <v>0</v>
      </c>
      <c r="T105" s="27">
        <f t="shared" si="21"/>
        <v>0</v>
      </c>
      <c r="U105" s="28">
        <f t="shared" si="21"/>
        <v>0</v>
      </c>
    </row>
    <row r="106" spans="1:21" s="66" customFormat="1" ht="30">
      <c r="A106" s="60" t="s">
        <v>131</v>
      </c>
      <c r="B106" s="61"/>
      <c r="C106" s="62">
        <v>5</v>
      </c>
      <c r="D106" s="62">
        <v>5</v>
      </c>
      <c r="E106" s="56" t="s">
        <v>124</v>
      </c>
      <c r="F106" s="57" t="s">
        <v>129</v>
      </c>
      <c r="G106" s="46">
        <v>4344.5</v>
      </c>
      <c r="H106" s="27">
        <v>4344.5</v>
      </c>
      <c r="I106" s="27">
        <v>0</v>
      </c>
      <c r="J106" s="27">
        <v>0</v>
      </c>
      <c r="K106" s="28">
        <v>0</v>
      </c>
      <c r="L106" s="63"/>
      <c r="M106" s="64"/>
      <c r="N106" s="64"/>
      <c r="O106" s="64"/>
      <c r="P106" s="65"/>
      <c r="Q106" s="46">
        <f t="shared" si="20"/>
        <v>4344.5</v>
      </c>
      <c r="R106" s="27">
        <f t="shared" si="21"/>
        <v>4344.5</v>
      </c>
      <c r="S106" s="27">
        <f t="shared" si="21"/>
        <v>0</v>
      </c>
      <c r="T106" s="27">
        <f t="shared" si="21"/>
        <v>0</v>
      </c>
      <c r="U106" s="28">
        <f t="shared" si="21"/>
        <v>0</v>
      </c>
    </row>
    <row r="107" spans="1:21" s="66" customFormat="1" ht="30">
      <c r="A107" s="60" t="s">
        <v>132</v>
      </c>
      <c r="B107" s="61"/>
      <c r="C107" s="62">
        <v>5</v>
      </c>
      <c r="D107" s="62">
        <v>5</v>
      </c>
      <c r="E107" s="56" t="s">
        <v>124</v>
      </c>
      <c r="F107" s="57" t="s">
        <v>129</v>
      </c>
      <c r="G107" s="46">
        <v>650</v>
      </c>
      <c r="H107" s="27">
        <v>650</v>
      </c>
      <c r="I107" s="27">
        <v>0</v>
      </c>
      <c r="J107" s="27">
        <v>0</v>
      </c>
      <c r="K107" s="28">
        <v>0</v>
      </c>
      <c r="L107" s="63"/>
      <c r="M107" s="64"/>
      <c r="N107" s="64"/>
      <c r="O107" s="64"/>
      <c r="P107" s="65"/>
      <c r="Q107" s="46">
        <f t="shared" si="20"/>
        <v>650</v>
      </c>
      <c r="R107" s="27">
        <f t="shared" si="21"/>
        <v>650</v>
      </c>
      <c r="S107" s="27">
        <f t="shared" si="21"/>
        <v>0</v>
      </c>
      <c r="T107" s="27">
        <f t="shared" si="21"/>
        <v>0</v>
      </c>
      <c r="U107" s="28">
        <f t="shared" si="21"/>
        <v>0</v>
      </c>
    </row>
    <row r="108" spans="1:21" s="66" customFormat="1" ht="30">
      <c r="A108" s="60" t="s">
        <v>133</v>
      </c>
      <c r="B108" s="61"/>
      <c r="C108" s="62">
        <v>5</v>
      </c>
      <c r="D108" s="62">
        <v>5</v>
      </c>
      <c r="E108" s="56" t="s">
        <v>124</v>
      </c>
      <c r="F108" s="57" t="s">
        <v>129</v>
      </c>
      <c r="G108" s="46">
        <v>0</v>
      </c>
      <c r="H108" s="27">
        <v>0</v>
      </c>
      <c r="I108" s="27">
        <v>0</v>
      </c>
      <c r="J108" s="27">
        <v>0</v>
      </c>
      <c r="K108" s="28">
        <v>0</v>
      </c>
      <c r="L108" s="63"/>
      <c r="M108" s="64"/>
      <c r="N108" s="64"/>
      <c r="O108" s="64"/>
      <c r="P108" s="65"/>
      <c r="Q108" s="46">
        <f t="shared" si="20"/>
        <v>0</v>
      </c>
      <c r="R108" s="27">
        <f t="shared" si="21"/>
        <v>0</v>
      </c>
      <c r="S108" s="27">
        <f t="shared" si="21"/>
        <v>0</v>
      </c>
      <c r="T108" s="27">
        <f t="shared" si="21"/>
        <v>0</v>
      </c>
      <c r="U108" s="28">
        <f t="shared" si="21"/>
        <v>0</v>
      </c>
    </row>
    <row r="109" spans="1:21" s="66" customFormat="1" ht="45">
      <c r="A109" s="60" t="s">
        <v>134</v>
      </c>
      <c r="B109" s="61"/>
      <c r="C109" s="62">
        <v>5</v>
      </c>
      <c r="D109" s="62">
        <v>5</v>
      </c>
      <c r="E109" s="56" t="s">
        <v>124</v>
      </c>
      <c r="F109" s="57" t="s">
        <v>129</v>
      </c>
      <c r="G109" s="46">
        <v>255.5</v>
      </c>
      <c r="H109" s="27">
        <v>255.5</v>
      </c>
      <c r="I109" s="27">
        <v>0</v>
      </c>
      <c r="J109" s="27">
        <v>0</v>
      </c>
      <c r="K109" s="28">
        <v>0</v>
      </c>
      <c r="L109" s="63"/>
      <c r="M109" s="64"/>
      <c r="N109" s="64"/>
      <c r="O109" s="64"/>
      <c r="P109" s="65"/>
      <c r="Q109" s="46">
        <f t="shared" si="20"/>
        <v>255.5</v>
      </c>
      <c r="R109" s="27">
        <f t="shared" si="21"/>
        <v>255.5</v>
      </c>
      <c r="S109" s="27">
        <f t="shared" si="21"/>
        <v>0</v>
      </c>
      <c r="T109" s="27">
        <f t="shared" si="21"/>
        <v>0</v>
      </c>
      <c r="U109" s="28">
        <f t="shared" si="21"/>
        <v>0</v>
      </c>
    </row>
    <row r="110" spans="1:21" s="20" customFormat="1" ht="22.5" customHeight="1">
      <c r="A110" s="34" t="s">
        <v>135</v>
      </c>
      <c r="B110" s="35"/>
      <c r="C110" s="22">
        <v>5</v>
      </c>
      <c r="D110" s="22">
        <v>6</v>
      </c>
      <c r="E110" s="23"/>
      <c r="F110" s="24"/>
      <c r="G110" s="25">
        <v>6000</v>
      </c>
      <c r="H110" s="26">
        <v>6000</v>
      </c>
      <c r="I110" s="26">
        <v>0</v>
      </c>
      <c r="J110" s="26">
        <v>0</v>
      </c>
      <c r="K110" s="32">
        <v>0</v>
      </c>
      <c r="L110" s="37">
        <f>L111</f>
        <v>-4610.7</v>
      </c>
      <c r="M110" s="38">
        <f>M111</f>
        <v>-4610.7</v>
      </c>
      <c r="N110" s="38"/>
      <c r="O110" s="38"/>
      <c r="P110" s="39"/>
      <c r="Q110" s="25">
        <f t="shared" si="20"/>
        <v>1389.3000000000002</v>
      </c>
      <c r="R110" s="26">
        <f t="shared" si="21"/>
        <v>1389.3000000000002</v>
      </c>
      <c r="S110" s="26">
        <f t="shared" si="21"/>
        <v>0</v>
      </c>
      <c r="T110" s="26">
        <f t="shared" si="21"/>
        <v>0</v>
      </c>
      <c r="U110" s="32">
        <f t="shared" si="21"/>
        <v>0</v>
      </c>
    </row>
    <row r="111" spans="1:21" ht="45">
      <c r="A111" s="60" t="s">
        <v>136</v>
      </c>
      <c r="B111" s="41"/>
      <c r="C111" s="43">
        <v>5</v>
      </c>
      <c r="D111" s="43">
        <v>6</v>
      </c>
      <c r="E111" s="44" t="s">
        <v>137</v>
      </c>
      <c r="F111" s="45" t="s">
        <v>47</v>
      </c>
      <c r="G111" s="46">
        <v>6000</v>
      </c>
      <c r="H111" s="27">
        <v>6000</v>
      </c>
      <c r="I111" s="27">
        <v>0</v>
      </c>
      <c r="J111" s="27">
        <v>0</v>
      </c>
      <c r="K111" s="28">
        <v>0</v>
      </c>
      <c r="L111" s="58">
        <f>M111</f>
        <v>-4610.7</v>
      </c>
      <c r="M111" s="103">
        <v>-4610.7</v>
      </c>
      <c r="N111" s="48"/>
      <c r="O111" s="48"/>
      <c r="P111" s="49"/>
      <c r="Q111" s="46">
        <f t="shared" si="20"/>
        <v>1389.3000000000002</v>
      </c>
      <c r="R111" s="27">
        <f t="shared" si="21"/>
        <v>1389.3000000000002</v>
      </c>
      <c r="S111" s="27">
        <f t="shared" si="21"/>
        <v>0</v>
      </c>
      <c r="T111" s="27">
        <f t="shared" si="21"/>
        <v>0</v>
      </c>
      <c r="U111" s="28">
        <f t="shared" si="21"/>
        <v>0</v>
      </c>
    </row>
    <row r="112" spans="1:21" s="93" customFormat="1" ht="38.25" customHeight="1">
      <c r="A112" s="85" t="s">
        <v>138</v>
      </c>
      <c r="B112" s="69">
        <v>135</v>
      </c>
      <c r="C112" s="69"/>
      <c r="D112" s="69"/>
      <c r="E112" s="70"/>
      <c r="F112" s="71"/>
      <c r="G112" s="89">
        <v>700</v>
      </c>
      <c r="H112" s="90">
        <v>700</v>
      </c>
      <c r="I112" s="90">
        <v>0</v>
      </c>
      <c r="J112" s="90">
        <v>0</v>
      </c>
      <c r="K112" s="32">
        <v>0</v>
      </c>
      <c r="L112" s="102"/>
      <c r="M112" s="91"/>
      <c r="N112" s="91"/>
      <c r="O112" s="91"/>
      <c r="P112" s="92"/>
      <c r="Q112" s="25">
        <f t="shared" si="20"/>
        <v>700</v>
      </c>
      <c r="R112" s="26">
        <f t="shared" si="21"/>
        <v>700</v>
      </c>
      <c r="S112" s="26">
        <f t="shared" si="21"/>
        <v>0</v>
      </c>
      <c r="T112" s="26">
        <f t="shared" si="21"/>
        <v>0</v>
      </c>
      <c r="U112" s="32">
        <f t="shared" si="21"/>
        <v>0</v>
      </c>
    </row>
    <row r="113" spans="1:21" s="72" customFormat="1" ht="14.25">
      <c r="A113" s="67" t="s">
        <v>139</v>
      </c>
      <c r="B113" s="68"/>
      <c r="C113" s="69">
        <v>2</v>
      </c>
      <c r="D113" s="69"/>
      <c r="E113" s="70"/>
      <c r="F113" s="71"/>
      <c r="G113" s="89">
        <v>700</v>
      </c>
      <c r="H113" s="90">
        <v>700</v>
      </c>
      <c r="I113" s="90">
        <v>0</v>
      </c>
      <c r="J113" s="90">
        <v>0</v>
      </c>
      <c r="K113" s="32">
        <v>0</v>
      </c>
      <c r="L113" s="96"/>
      <c r="M113" s="74"/>
      <c r="N113" s="74"/>
      <c r="O113" s="74"/>
      <c r="P113" s="75"/>
      <c r="Q113" s="25">
        <f t="shared" si="20"/>
        <v>700</v>
      </c>
      <c r="R113" s="26">
        <f t="shared" si="21"/>
        <v>700</v>
      </c>
      <c r="S113" s="26">
        <f t="shared" si="21"/>
        <v>0</v>
      </c>
      <c r="T113" s="26">
        <f t="shared" si="21"/>
        <v>0</v>
      </c>
      <c r="U113" s="32">
        <f t="shared" si="21"/>
        <v>0</v>
      </c>
    </row>
    <row r="114" spans="1:21" s="20" customFormat="1" ht="14.25">
      <c r="A114" s="34" t="s">
        <v>140</v>
      </c>
      <c r="B114" s="35"/>
      <c r="C114" s="22">
        <v>2</v>
      </c>
      <c r="D114" s="22">
        <v>4</v>
      </c>
      <c r="E114" s="23"/>
      <c r="F114" s="24"/>
      <c r="G114" s="89">
        <v>700</v>
      </c>
      <c r="H114" s="90">
        <v>700</v>
      </c>
      <c r="I114" s="90">
        <v>0</v>
      </c>
      <c r="J114" s="90">
        <v>0</v>
      </c>
      <c r="K114" s="32">
        <v>0</v>
      </c>
      <c r="L114" s="37"/>
      <c r="M114" s="38"/>
      <c r="N114" s="38"/>
      <c r="O114" s="38"/>
      <c r="P114" s="39"/>
      <c r="Q114" s="25">
        <f t="shared" si="20"/>
        <v>700</v>
      </c>
      <c r="R114" s="26">
        <f t="shared" si="21"/>
        <v>700</v>
      </c>
      <c r="S114" s="26">
        <f t="shared" si="21"/>
        <v>0</v>
      </c>
      <c r="T114" s="26">
        <f t="shared" si="21"/>
        <v>0</v>
      </c>
      <c r="U114" s="32">
        <f t="shared" si="21"/>
        <v>0</v>
      </c>
    </row>
    <row r="115" spans="1:21" s="66" customFormat="1" ht="30">
      <c r="A115" s="60" t="s">
        <v>141</v>
      </c>
      <c r="B115" s="61"/>
      <c r="C115" s="62">
        <v>2</v>
      </c>
      <c r="D115" s="62">
        <v>4</v>
      </c>
      <c r="E115" s="56" t="s">
        <v>129</v>
      </c>
      <c r="F115" s="57" t="s">
        <v>47</v>
      </c>
      <c r="G115" s="46">
        <v>700</v>
      </c>
      <c r="H115" s="27">
        <v>700</v>
      </c>
      <c r="I115" s="27">
        <v>0</v>
      </c>
      <c r="J115" s="27">
        <v>0</v>
      </c>
      <c r="K115" s="28">
        <v>0</v>
      </c>
      <c r="L115" s="63"/>
      <c r="M115" s="64"/>
      <c r="N115" s="64"/>
      <c r="O115" s="64"/>
      <c r="P115" s="65"/>
      <c r="Q115" s="46">
        <f t="shared" si="20"/>
        <v>700</v>
      </c>
      <c r="R115" s="27">
        <f t="shared" si="21"/>
        <v>700</v>
      </c>
      <c r="S115" s="27">
        <f t="shared" si="21"/>
        <v>0</v>
      </c>
      <c r="T115" s="27">
        <f t="shared" si="21"/>
        <v>0</v>
      </c>
      <c r="U115" s="28">
        <f t="shared" si="21"/>
        <v>0</v>
      </c>
    </row>
    <row r="116" spans="1:21" s="93" customFormat="1" ht="42.75" customHeight="1">
      <c r="A116" s="85" t="s">
        <v>142</v>
      </c>
      <c r="B116" s="69">
        <v>147</v>
      </c>
      <c r="C116" s="69"/>
      <c r="D116" s="69"/>
      <c r="E116" s="70"/>
      <c r="F116" s="71"/>
      <c r="G116" s="94">
        <f>G117+G120+G125</f>
        <v>54302.400000000001</v>
      </c>
      <c r="H116" s="97">
        <f t="shared" ref="H116:U116" si="25">H117+H120+H125</f>
        <v>16000</v>
      </c>
      <c r="I116" s="97">
        <f t="shared" si="25"/>
        <v>0</v>
      </c>
      <c r="J116" s="97">
        <f t="shared" si="25"/>
        <v>0</v>
      </c>
      <c r="K116" s="98">
        <f t="shared" si="25"/>
        <v>38302.400000000001</v>
      </c>
      <c r="L116" s="94">
        <f t="shared" si="25"/>
        <v>-5025</v>
      </c>
      <c r="M116" s="97">
        <f t="shared" si="25"/>
        <v>-5025</v>
      </c>
      <c r="N116" s="97">
        <f t="shared" si="25"/>
        <v>0</v>
      </c>
      <c r="O116" s="97">
        <f t="shared" si="25"/>
        <v>0</v>
      </c>
      <c r="P116" s="98">
        <f t="shared" si="25"/>
        <v>0</v>
      </c>
      <c r="Q116" s="94">
        <f>Q117+Q120+Q125</f>
        <v>49277.4</v>
      </c>
      <c r="R116" s="97">
        <f t="shared" si="25"/>
        <v>10975</v>
      </c>
      <c r="S116" s="97">
        <f t="shared" si="25"/>
        <v>0</v>
      </c>
      <c r="T116" s="97">
        <f t="shared" si="25"/>
        <v>0</v>
      </c>
      <c r="U116" s="98">
        <f t="shared" si="25"/>
        <v>38302.400000000001</v>
      </c>
    </row>
    <row r="117" spans="1:21" s="72" customFormat="1" ht="14.25">
      <c r="A117" s="67" t="s">
        <v>61</v>
      </c>
      <c r="B117" s="68"/>
      <c r="C117" s="69">
        <v>6</v>
      </c>
      <c r="D117" s="69"/>
      <c r="E117" s="70"/>
      <c r="F117" s="71"/>
      <c r="G117" s="94">
        <f>G118</f>
        <v>10000</v>
      </c>
      <c r="H117" s="97">
        <f t="shared" ref="H117:U118" si="26">H118</f>
        <v>10000</v>
      </c>
      <c r="I117" s="97">
        <f t="shared" si="26"/>
        <v>0</v>
      </c>
      <c r="J117" s="97">
        <f t="shared" si="26"/>
        <v>0</v>
      </c>
      <c r="K117" s="98">
        <f t="shared" si="26"/>
        <v>0</v>
      </c>
      <c r="L117" s="94">
        <f t="shared" si="26"/>
        <v>0</v>
      </c>
      <c r="M117" s="97">
        <f t="shared" si="26"/>
        <v>0</v>
      </c>
      <c r="N117" s="97">
        <f t="shared" si="26"/>
        <v>0</v>
      </c>
      <c r="O117" s="97">
        <f t="shared" si="26"/>
        <v>0</v>
      </c>
      <c r="P117" s="98">
        <f t="shared" si="26"/>
        <v>0</v>
      </c>
      <c r="Q117" s="94">
        <f t="shared" si="26"/>
        <v>10000</v>
      </c>
      <c r="R117" s="97">
        <f t="shared" si="26"/>
        <v>10000</v>
      </c>
      <c r="S117" s="97">
        <f t="shared" si="26"/>
        <v>0</v>
      </c>
      <c r="T117" s="97">
        <f t="shared" si="26"/>
        <v>0</v>
      </c>
      <c r="U117" s="98">
        <f t="shared" si="26"/>
        <v>0</v>
      </c>
    </row>
    <row r="118" spans="1:21" s="72" customFormat="1" ht="14.25">
      <c r="A118" s="67" t="s">
        <v>143</v>
      </c>
      <c r="B118" s="68"/>
      <c r="C118" s="69">
        <v>6</v>
      </c>
      <c r="D118" s="69">
        <v>1</v>
      </c>
      <c r="E118" s="70"/>
      <c r="F118" s="71"/>
      <c r="G118" s="94">
        <f>G119</f>
        <v>10000</v>
      </c>
      <c r="H118" s="97">
        <f t="shared" si="26"/>
        <v>10000</v>
      </c>
      <c r="I118" s="97">
        <f t="shared" si="26"/>
        <v>0</v>
      </c>
      <c r="J118" s="97">
        <f t="shared" si="26"/>
        <v>0</v>
      </c>
      <c r="K118" s="98">
        <f t="shared" si="26"/>
        <v>0</v>
      </c>
      <c r="L118" s="94">
        <f t="shared" si="26"/>
        <v>0</v>
      </c>
      <c r="M118" s="97">
        <f t="shared" si="26"/>
        <v>0</v>
      </c>
      <c r="N118" s="97">
        <f t="shared" si="26"/>
        <v>0</v>
      </c>
      <c r="O118" s="97">
        <f t="shared" si="26"/>
        <v>0</v>
      </c>
      <c r="P118" s="98">
        <f t="shared" si="26"/>
        <v>0</v>
      </c>
      <c r="Q118" s="94">
        <f t="shared" si="26"/>
        <v>10000</v>
      </c>
      <c r="R118" s="97">
        <f t="shared" si="26"/>
        <v>10000</v>
      </c>
      <c r="S118" s="97">
        <f t="shared" si="26"/>
        <v>0</v>
      </c>
      <c r="T118" s="97">
        <f t="shared" si="26"/>
        <v>0</v>
      </c>
      <c r="U118" s="98">
        <f t="shared" si="26"/>
        <v>0</v>
      </c>
    </row>
    <row r="119" spans="1:21" s="66" customFormat="1" ht="30">
      <c r="A119" s="60" t="s">
        <v>144</v>
      </c>
      <c r="B119" s="61"/>
      <c r="C119" s="62">
        <v>6</v>
      </c>
      <c r="D119" s="62">
        <v>1</v>
      </c>
      <c r="E119" s="56" t="s">
        <v>64</v>
      </c>
      <c r="F119" s="57" t="s">
        <v>47</v>
      </c>
      <c r="G119" s="46">
        <v>10000</v>
      </c>
      <c r="H119" s="27">
        <v>10000</v>
      </c>
      <c r="I119" s="27">
        <v>0</v>
      </c>
      <c r="J119" s="27">
        <v>0</v>
      </c>
      <c r="K119" s="28">
        <v>0</v>
      </c>
      <c r="L119" s="46">
        <f>SUM(M119:P119)</f>
        <v>0</v>
      </c>
      <c r="M119" s="27"/>
      <c r="N119" s="64"/>
      <c r="O119" s="64"/>
      <c r="P119" s="65"/>
      <c r="Q119" s="46">
        <f t="shared" si="20"/>
        <v>10000</v>
      </c>
      <c r="R119" s="27">
        <f t="shared" si="21"/>
        <v>10000</v>
      </c>
      <c r="S119" s="27">
        <f t="shared" si="21"/>
        <v>0</v>
      </c>
      <c r="T119" s="27">
        <f t="shared" si="21"/>
        <v>0</v>
      </c>
      <c r="U119" s="28">
        <f t="shared" si="21"/>
        <v>0</v>
      </c>
    </row>
    <row r="120" spans="1:21" s="72" customFormat="1" ht="28.5">
      <c r="A120" s="67" t="s">
        <v>71</v>
      </c>
      <c r="B120" s="68"/>
      <c r="C120" s="69">
        <v>15</v>
      </c>
      <c r="D120" s="69"/>
      <c r="E120" s="70"/>
      <c r="F120" s="71"/>
      <c r="G120" s="94">
        <v>38552.400000000001</v>
      </c>
      <c r="H120" s="97">
        <v>250</v>
      </c>
      <c r="I120" s="26">
        <v>0</v>
      </c>
      <c r="J120" s="26">
        <v>0</v>
      </c>
      <c r="K120" s="32">
        <v>38302.400000000001</v>
      </c>
      <c r="L120" s="46">
        <f t="shared" ref="L120:L127" si="27">SUM(M120:P120)</f>
        <v>0</v>
      </c>
      <c r="M120" s="74"/>
      <c r="N120" s="74"/>
      <c r="O120" s="74"/>
      <c r="P120" s="75"/>
      <c r="Q120" s="25">
        <f t="shared" si="20"/>
        <v>38552.400000000001</v>
      </c>
      <c r="R120" s="26">
        <f t="shared" si="21"/>
        <v>250</v>
      </c>
      <c r="S120" s="26">
        <f t="shared" si="21"/>
        <v>0</v>
      </c>
      <c r="T120" s="26">
        <f t="shared" si="21"/>
        <v>0</v>
      </c>
      <c r="U120" s="32">
        <f t="shared" si="21"/>
        <v>38302.400000000001</v>
      </c>
    </row>
    <row r="121" spans="1:21" s="72" customFormat="1" ht="30" customHeight="1">
      <c r="A121" s="34" t="s">
        <v>72</v>
      </c>
      <c r="B121" s="68"/>
      <c r="C121" s="69">
        <v>15</v>
      </c>
      <c r="D121" s="69">
        <v>1</v>
      </c>
      <c r="E121" s="70"/>
      <c r="F121" s="71"/>
      <c r="G121" s="25">
        <v>38302.400000000001</v>
      </c>
      <c r="H121" s="26">
        <v>0</v>
      </c>
      <c r="I121" s="26">
        <v>0</v>
      </c>
      <c r="J121" s="26">
        <v>0</v>
      </c>
      <c r="K121" s="32">
        <v>38302.400000000001</v>
      </c>
      <c r="L121" s="46">
        <f t="shared" si="27"/>
        <v>0</v>
      </c>
      <c r="M121" s="74"/>
      <c r="N121" s="74"/>
      <c r="O121" s="74"/>
      <c r="P121" s="75"/>
      <c r="Q121" s="25">
        <f t="shared" si="20"/>
        <v>38302.400000000001</v>
      </c>
      <c r="R121" s="26">
        <f t="shared" si="21"/>
        <v>0</v>
      </c>
      <c r="S121" s="26">
        <f t="shared" si="21"/>
        <v>0</v>
      </c>
      <c r="T121" s="26">
        <f t="shared" si="21"/>
        <v>0</v>
      </c>
      <c r="U121" s="32">
        <f t="shared" si="21"/>
        <v>38302.400000000001</v>
      </c>
    </row>
    <row r="122" spans="1:21" s="66" customFormat="1">
      <c r="A122" s="60" t="s">
        <v>145</v>
      </c>
      <c r="B122" s="61"/>
      <c r="C122" s="62">
        <v>15</v>
      </c>
      <c r="D122" s="62">
        <v>1</v>
      </c>
      <c r="E122" s="56" t="s">
        <v>74</v>
      </c>
      <c r="F122" s="57" t="s">
        <v>24</v>
      </c>
      <c r="G122" s="46">
        <v>38302.400000000001</v>
      </c>
      <c r="H122" s="27">
        <v>0</v>
      </c>
      <c r="I122" s="27">
        <v>0</v>
      </c>
      <c r="J122" s="27">
        <v>0</v>
      </c>
      <c r="K122" s="28">
        <v>38302.400000000001</v>
      </c>
      <c r="L122" s="46">
        <f t="shared" si="27"/>
        <v>0</v>
      </c>
      <c r="M122" s="64"/>
      <c r="N122" s="64"/>
      <c r="O122" s="64"/>
      <c r="P122" s="65"/>
      <c r="Q122" s="46">
        <f t="shared" si="20"/>
        <v>38302.400000000001</v>
      </c>
      <c r="R122" s="27">
        <f t="shared" si="21"/>
        <v>0</v>
      </c>
      <c r="S122" s="27">
        <f t="shared" si="21"/>
        <v>0</v>
      </c>
      <c r="T122" s="27">
        <f t="shared" si="21"/>
        <v>0</v>
      </c>
      <c r="U122" s="28">
        <f t="shared" si="21"/>
        <v>38302.400000000001</v>
      </c>
    </row>
    <row r="123" spans="1:21" s="72" customFormat="1">
      <c r="A123" s="67" t="s">
        <v>146</v>
      </c>
      <c r="B123" s="68"/>
      <c r="C123" s="69">
        <v>15</v>
      </c>
      <c r="D123" s="69">
        <v>2</v>
      </c>
      <c r="E123" s="70"/>
      <c r="F123" s="71"/>
      <c r="G123" s="104">
        <v>250</v>
      </c>
      <c r="H123" s="105">
        <v>250</v>
      </c>
      <c r="I123" s="26">
        <v>0</v>
      </c>
      <c r="J123" s="26">
        <v>0</v>
      </c>
      <c r="K123" s="32">
        <v>0</v>
      </c>
      <c r="L123" s="46">
        <f t="shared" si="27"/>
        <v>0</v>
      </c>
      <c r="M123" s="74"/>
      <c r="N123" s="74"/>
      <c r="O123" s="74"/>
      <c r="P123" s="75"/>
      <c r="Q123" s="25">
        <f t="shared" si="20"/>
        <v>250</v>
      </c>
      <c r="R123" s="26">
        <f t="shared" si="21"/>
        <v>250</v>
      </c>
      <c r="S123" s="26">
        <f t="shared" si="21"/>
        <v>0</v>
      </c>
      <c r="T123" s="26">
        <f t="shared" si="21"/>
        <v>0</v>
      </c>
      <c r="U123" s="32">
        <f t="shared" si="21"/>
        <v>0</v>
      </c>
    </row>
    <row r="124" spans="1:21" s="66" customFormat="1" ht="30">
      <c r="A124" s="60" t="s">
        <v>147</v>
      </c>
      <c r="B124" s="61"/>
      <c r="C124" s="62">
        <v>15</v>
      </c>
      <c r="D124" s="62">
        <v>2</v>
      </c>
      <c r="E124" s="56" t="s">
        <v>74</v>
      </c>
      <c r="F124" s="57" t="s">
        <v>41</v>
      </c>
      <c r="G124" s="46">
        <v>250</v>
      </c>
      <c r="H124" s="27">
        <v>250</v>
      </c>
      <c r="I124" s="27">
        <v>0</v>
      </c>
      <c r="J124" s="27">
        <v>0</v>
      </c>
      <c r="K124" s="28">
        <v>0</v>
      </c>
      <c r="L124" s="46">
        <f t="shared" si="27"/>
        <v>0</v>
      </c>
      <c r="M124" s="64"/>
      <c r="N124" s="64"/>
      <c r="O124" s="64"/>
      <c r="P124" s="65"/>
      <c r="Q124" s="46">
        <f t="shared" si="20"/>
        <v>250</v>
      </c>
      <c r="R124" s="27">
        <f t="shared" si="21"/>
        <v>250</v>
      </c>
      <c r="S124" s="27">
        <f t="shared" si="21"/>
        <v>0</v>
      </c>
      <c r="T124" s="27">
        <f t="shared" si="21"/>
        <v>0</v>
      </c>
      <c r="U124" s="28">
        <f t="shared" si="21"/>
        <v>0</v>
      </c>
    </row>
    <row r="125" spans="1:21" s="20" customFormat="1" ht="14.25">
      <c r="A125" s="34" t="s">
        <v>43</v>
      </c>
      <c r="B125" s="35"/>
      <c r="C125" s="69">
        <v>16</v>
      </c>
      <c r="D125" s="69"/>
      <c r="E125" s="70"/>
      <c r="F125" s="71"/>
      <c r="G125" s="79">
        <f>G126</f>
        <v>5750</v>
      </c>
      <c r="H125" s="80">
        <f t="shared" ref="H125:U126" si="28">H126</f>
        <v>5750</v>
      </c>
      <c r="I125" s="80">
        <f t="shared" si="28"/>
        <v>0</v>
      </c>
      <c r="J125" s="80">
        <f t="shared" si="28"/>
        <v>0</v>
      </c>
      <c r="K125" s="81">
        <f t="shared" si="28"/>
        <v>0</v>
      </c>
      <c r="L125" s="79">
        <f t="shared" si="28"/>
        <v>-5025</v>
      </c>
      <c r="M125" s="80">
        <f t="shared" si="28"/>
        <v>-5025</v>
      </c>
      <c r="N125" s="80">
        <f t="shared" si="28"/>
        <v>0</v>
      </c>
      <c r="O125" s="80">
        <f t="shared" si="28"/>
        <v>0</v>
      </c>
      <c r="P125" s="81">
        <f t="shared" si="28"/>
        <v>0</v>
      </c>
      <c r="Q125" s="79">
        <f t="shared" si="28"/>
        <v>725</v>
      </c>
      <c r="R125" s="80">
        <f t="shared" si="28"/>
        <v>725</v>
      </c>
      <c r="S125" s="80">
        <f t="shared" si="28"/>
        <v>0</v>
      </c>
      <c r="T125" s="80">
        <f t="shared" si="28"/>
        <v>0</v>
      </c>
      <c r="U125" s="81">
        <f t="shared" si="28"/>
        <v>0</v>
      </c>
    </row>
    <row r="126" spans="1:21" s="20" customFormat="1" ht="14.25">
      <c r="A126" s="67" t="s">
        <v>44</v>
      </c>
      <c r="B126" s="35"/>
      <c r="C126" s="69">
        <v>16</v>
      </c>
      <c r="D126" s="69">
        <v>1</v>
      </c>
      <c r="E126" s="70"/>
      <c r="F126" s="71"/>
      <c r="G126" s="79">
        <f>G127</f>
        <v>5750</v>
      </c>
      <c r="H126" s="80">
        <f t="shared" si="28"/>
        <v>5750</v>
      </c>
      <c r="I126" s="80">
        <f t="shared" si="28"/>
        <v>0</v>
      </c>
      <c r="J126" s="80">
        <f t="shared" si="28"/>
        <v>0</v>
      </c>
      <c r="K126" s="81">
        <f t="shared" si="28"/>
        <v>0</v>
      </c>
      <c r="L126" s="79">
        <f t="shared" si="28"/>
        <v>-5025</v>
      </c>
      <c r="M126" s="80">
        <f t="shared" si="28"/>
        <v>-5025</v>
      </c>
      <c r="N126" s="80">
        <f t="shared" si="28"/>
        <v>0</v>
      </c>
      <c r="O126" s="80">
        <f t="shared" si="28"/>
        <v>0</v>
      </c>
      <c r="P126" s="81">
        <f t="shared" si="28"/>
        <v>0</v>
      </c>
      <c r="Q126" s="79">
        <f t="shared" si="28"/>
        <v>725</v>
      </c>
      <c r="R126" s="80">
        <f t="shared" si="28"/>
        <v>725</v>
      </c>
      <c r="S126" s="80">
        <f t="shared" si="28"/>
        <v>0</v>
      </c>
      <c r="T126" s="80">
        <f t="shared" si="28"/>
        <v>0</v>
      </c>
      <c r="U126" s="81">
        <f t="shared" si="28"/>
        <v>0</v>
      </c>
    </row>
    <row r="127" spans="1:21" ht="30">
      <c r="A127" s="40" t="s">
        <v>148</v>
      </c>
      <c r="B127" s="41"/>
      <c r="C127" s="62">
        <v>16</v>
      </c>
      <c r="D127" s="62">
        <v>1</v>
      </c>
      <c r="E127" s="56" t="s">
        <v>46</v>
      </c>
      <c r="F127" s="57" t="s">
        <v>47</v>
      </c>
      <c r="G127" s="46">
        <v>5750</v>
      </c>
      <c r="H127" s="27">
        <v>5750</v>
      </c>
      <c r="I127" s="27">
        <v>0</v>
      </c>
      <c r="J127" s="27">
        <v>0</v>
      </c>
      <c r="K127" s="28">
        <v>0</v>
      </c>
      <c r="L127" s="46">
        <f t="shared" si="27"/>
        <v>-5025</v>
      </c>
      <c r="M127" s="27">
        <v>-5025</v>
      </c>
      <c r="N127" s="48"/>
      <c r="O127" s="48"/>
      <c r="P127" s="49"/>
      <c r="Q127" s="46">
        <f t="shared" si="20"/>
        <v>725</v>
      </c>
      <c r="R127" s="27">
        <f t="shared" si="21"/>
        <v>725</v>
      </c>
      <c r="S127" s="27">
        <f t="shared" si="21"/>
        <v>0</v>
      </c>
      <c r="T127" s="27">
        <f t="shared" si="21"/>
        <v>0</v>
      </c>
      <c r="U127" s="28">
        <f t="shared" si="21"/>
        <v>0</v>
      </c>
    </row>
    <row r="128" spans="1:21" s="33" customFormat="1" ht="26.25" customHeight="1">
      <c r="A128" s="85" t="s">
        <v>149</v>
      </c>
      <c r="B128" s="22">
        <v>148</v>
      </c>
      <c r="C128" s="22"/>
      <c r="D128" s="22"/>
      <c r="E128" s="23"/>
      <c r="F128" s="24"/>
      <c r="G128" s="25">
        <v>3000</v>
      </c>
      <c r="H128" s="26">
        <v>3000</v>
      </c>
      <c r="I128" s="26">
        <v>0</v>
      </c>
      <c r="J128" s="26">
        <v>0</v>
      </c>
      <c r="K128" s="32">
        <v>0</v>
      </c>
      <c r="L128" s="29"/>
      <c r="M128" s="30"/>
      <c r="N128" s="30"/>
      <c r="O128" s="30"/>
      <c r="P128" s="31"/>
      <c r="Q128" s="25">
        <f t="shared" si="20"/>
        <v>3000</v>
      </c>
      <c r="R128" s="26">
        <f t="shared" si="21"/>
        <v>3000</v>
      </c>
      <c r="S128" s="26">
        <f t="shared" si="21"/>
        <v>0</v>
      </c>
      <c r="T128" s="26">
        <f t="shared" si="21"/>
        <v>0</v>
      </c>
      <c r="U128" s="32">
        <f t="shared" si="21"/>
        <v>0</v>
      </c>
    </row>
    <row r="129" spans="1:21" s="33" customFormat="1" ht="28.5">
      <c r="A129" s="85" t="s">
        <v>150</v>
      </c>
      <c r="B129" s="22"/>
      <c r="C129" s="69">
        <v>8</v>
      </c>
      <c r="D129" s="69"/>
      <c r="E129" s="70"/>
      <c r="F129" s="71"/>
      <c r="G129" s="25">
        <v>3000</v>
      </c>
      <c r="H129" s="26">
        <v>3000</v>
      </c>
      <c r="I129" s="26">
        <v>0</v>
      </c>
      <c r="J129" s="26">
        <v>0</v>
      </c>
      <c r="K129" s="32">
        <v>0</v>
      </c>
      <c r="L129" s="29"/>
      <c r="M129" s="30"/>
      <c r="N129" s="30"/>
      <c r="O129" s="30"/>
      <c r="P129" s="31"/>
      <c r="Q129" s="25">
        <f t="shared" si="20"/>
        <v>3000</v>
      </c>
      <c r="R129" s="26">
        <f t="shared" si="21"/>
        <v>3000</v>
      </c>
      <c r="S129" s="26">
        <f t="shared" si="21"/>
        <v>0</v>
      </c>
      <c r="T129" s="26">
        <f t="shared" si="21"/>
        <v>0</v>
      </c>
      <c r="U129" s="32">
        <f t="shared" si="21"/>
        <v>0</v>
      </c>
    </row>
    <row r="130" spans="1:21" s="20" customFormat="1" ht="14.25">
      <c r="A130" s="67" t="s">
        <v>151</v>
      </c>
      <c r="B130" s="35"/>
      <c r="C130" s="69">
        <v>8</v>
      </c>
      <c r="D130" s="69">
        <v>5</v>
      </c>
      <c r="E130" s="70"/>
      <c r="F130" s="71"/>
      <c r="G130" s="25">
        <v>3000</v>
      </c>
      <c r="H130" s="26">
        <v>3000</v>
      </c>
      <c r="I130" s="26">
        <v>0</v>
      </c>
      <c r="J130" s="26">
        <v>0</v>
      </c>
      <c r="K130" s="32">
        <v>0</v>
      </c>
      <c r="L130" s="37"/>
      <c r="M130" s="38"/>
      <c r="N130" s="38"/>
      <c r="O130" s="38"/>
      <c r="P130" s="39"/>
      <c r="Q130" s="25">
        <f t="shared" si="20"/>
        <v>3000</v>
      </c>
      <c r="R130" s="26">
        <f t="shared" si="21"/>
        <v>3000</v>
      </c>
      <c r="S130" s="26">
        <f t="shared" si="21"/>
        <v>0</v>
      </c>
      <c r="T130" s="26">
        <f t="shared" si="21"/>
        <v>0</v>
      </c>
      <c r="U130" s="32">
        <f t="shared" si="21"/>
        <v>0</v>
      </c>
    </row>
    <row r="131" spans="1:21" ht="45">
      <c r="A131" s="40" t="s">
        <v>152</v>
      </c>
      <c r="B131" s="35"/>
      <c r="C131" s="43">
        <v>8</v>
      </c>
      <c r="D131" s="43">
        <v>5</v>
      </c>
      <c r="E131" s="44" t="s">
        <v>153</v>
      </c>
      <c r="F131" s="45" t="s">
        <v>47</v>
      </c>
      <c r="G131" s="46">
        <v>1000</v>
      </c>
      <c r="H131" s="27">
        <v>1000</v>
      </c>
      <c r="I131" s="27">
        <v>0</v>
      </c>
      <c r="J131" s="27">
        <v>0</v>
      </c>
      <c r="K131" s="28">
        <v>0</v>
      </c>
      <c r="L131" s="47"/>
      <c r="M131" s="48"/>
      <c r="N131" s="48"/>
      <c r="O131" s="48"/>
      <c r="P131" s="49"/>
      <c r="Q131" s="46">
        <f t="shared" si="20"/>
        <v>1000</v>
      </c>
      <c r="R131" s="27">
        <f t="shared" si="21"/>
        <v>1000</v>
      </c>
      <c r="S131" s="27">
        <f t="shared" si="21"/>
        <v>0</v>
      </c>
      <c r="T131" s="27">
        <f t="shared" si="21"/>
        <v>0</v>
      </c>
      <c r="U131" s="28">
        <f t="shared" si="21"/>
        <v>0</v>
      </c>
    </row>
    <row r="132" spans="1:21" ht="30">
      <c r="A132" s="40" t="s">
        <v>154</v>
      </c>
      <c r="B132" s="35"/>
      <c r="C132" s="43">
        <v>8</v>
      </c>
      <c r="D132" s="43">
        <v>5</v>
      </c>
      <c r="E132" s="44" t="s">
        <v>153</v>
      </c>
      <c r="F132" s="45" t="s">
        <v>47</v>
      </c>
      <c r="G132" s="46">
        <v>2000</v>
      </c>
      <c r="H132" s="27">
        <v>2000</v>
      </c>
      <c r="I132" s="27">
        <v>0</v>
      </c>
      <c r="J132" s="27">
        <v>0</v>
      </c>
      <c r="K132" s="28">
        <v>0</v>
      </c>
      <c r="L132" s="47"/>
      <c r="M132" s="48"/>
      <c r="N132" s="48"/>
      <c r="O132" s="48"/>
      <c r="P132" s="49"/>
      <c r="Q132" s="46">
        <f t="shared" si="20"/>
        <v>2000</v>
      </c>
      <c r="R132" s="27">
        <f t="shared" si="21"/>
        <v>2000</v>
      </c>
      <c r="S132" s="27">
        <f t="shared" si="21"/>
        <v>0</v>
      </c>
      <c r="T132" s="27">
        <f t="shared" si="21"/>
        <v>0</v>
      </c>
      <c r="U132" s="28">
        <f t="shared" si="21"/>
        <v>0</v>
      </c>
    </row>
    <row r="133" spans="1:21" s="33" customFormat="1" ht="26.25" customHeight="1">
      <c r="A133" s="106" t="s">
        <v>155</v>
      </c>
      <c r="B133" s="22">
        <v>157</v>
      </c>
      <c r="C133" s="22"/>
      <c r="D133" s="22"/>
      <c r="E133" s="23"/>
      <c r="F133" s="24"/>
      <c r="G133" s="89">
        <v>455.2</v>
      </c>
      <c r="H133" s="90">
        <v>0</v>
      </c>
      <c r="I133" s="90">
        <v>455.2</v>
      </c>
      <c r="J133" s="90">
        <v>0</v>
      </c>
      <c r="K133" s="107">
        <v>0</v>
      </c>
      <c r="L133" s="29"/>
      <c r="M133" s="30"/>
      <c r="N133" s="30"/>
      <c r="O133" s="30"/>
      <c r="P133" s="31"/>
      <c r="Q133" s="25">
        <f t="shared" si="20"/>
        <v>455.2</v>
      </c>
      <c r="R133" s="26">
        <f t="shared" si="21"/>
        <v>0</v>
      </c>
      <c r="S133" s="26">
        <f t="shared" si="21"/>
        <v>455.2</v>
      </c>
      <c r="T133" s="26">
        <f t="shared" si="21"/>
        <v>0</v>
      </c>
      <c r="U133" s="32">
        <f t="shared" si="21"/>
        <v>0</v>
      </c>
    </row>
    <row r="134" spans="1:21" s="33" customFormat="1" ht="14.25">
      <c r="A134" s="85" t="s">
        <v>156</v>
      </c>
      <c r="B134" s="22"/>
      <c r="C134" s="69">
        <v>7</v>
      </c>
      <c r="D134" s="69"/>
      <c r="E134" s="70"/>
      <c r="F134" s="71"/>
      <c r="G134" s="89">
        <v>455.2</v>
      </c>
      <c r="H134" s="90">
        <v>0</v>
      </c>
      <c r="I134" s="90">
        <v>455.2</v>
      </c>
      <c r="J134" s="90">
        <v>0</v>
      </c>
      <c r="K134" s="107">
        <v>0</v>
      </c>
      <c r="L134" s="29"/>
      <c r="M134" s="30"/>
      <c r="N134" s="30"/>
      <c r="O134" s="30"/>
      <c r="P134" s="31"/>
      <c r="Q134" s="25">
        <f t="shared" si="20"/>
        <v>455.2</v>
      </c>
      <c r="R134" s="26">
        <f t="shared" si="21"/>
        <v>0</v>
      </c>
      <c r="S134" s="26">
        <f t="shared" si="21"/>
        <v>455.2</v>
      </c>
      <c r="T134" s="26">
        <f t="shared" si="21"/>
        <v>0</v>
      </c>
      <c r="U134" s="32">
        <f t="shared" si="21"/>
        <v>0</v>
      </c>
    </row>
    <row r="135" spans="1:21" s="33" customFormat="1" ht="14.25">
      <c r="A135" s="85" t="s">
        <v>157</v>
      </c>
      <c r="B135" s="22"/>
      <c r="C135" s="69">
        <v>7</v>
      </c>
      <c r="D135" s="69">
        <v>1</v>
      </c>
      <c r="E135" s="70"/>
      <c r="F135" s="71"/>
      <c r="G135" s="89">
        <v>455.2</v>
      </c>
      <c r="H135" s="90">
        <v>0</v>
      </c>
      <c r="I135" s="90">
        <v>455.2</v>
      </c>
      <c r="J135" s="90">
        <v>0</v>
      </c>
      <c r="K135" s="107">
        <v>0</v>
      </c>
      <c r="L135" s="29"/>
      <c r="M135" s="30"/>
      <c r="N135" s="30"/>
      <c r="O135" s="30"/>
      <c r="P135" s="31"/>
      <c r="Q135" s="25">
        <f t="shared" si="20"/>
        <v>455.2</v>
      </c>
      <c r="R135" s="26">
        <f t="shared" si="21"/>
        <v>0</v>
      </c>
      <c r="S135" s="26">
        <f t="shared" si="21"/>
        <v>455.2</v>
      </c>
      <c r="T135" s="26">
        <f t="shared" si="21"/>
        <v>0</v>
      </c>
      <c r="U135" s="32">
        <f t="shared" si="21"/>
        <v>0</v>
      </c>
    </row>
    <row r="136" spans="1:21" ht="45">
      <c r="A136" s="40" t="s">
        <v>158</v>
      </c>
      <c r="B136" s="35"/>
      <c r="C136" s="43">
        <v>7</v>
      </c>
      <c r="D136" s="43">
        <v>1</v>
      </c>
      <c r="E136" s="44" t="s">
        <v>159</v>
      </c>
      <c r="F136" s="45" t="s">
        <v>32</v>
      </c>
      <c r="G136" s="46">
        <v>455.2</v>
      </c>
      <c r="H136" s="27">
        <v>0</v>
      </c>
      <c r="I136" s="27">
        <v>455.2</v>
      </c>
      <c r="J136" s="27"/>
      <c r="K136" s="28"/>
      <c r="L136" s="47"/>
      <c r="M136" s="48"/>
      <c r="N136" s="48"/>
      <c r="O136" s="48"/>
      <c r="P136" s="49"/>
      <c r="Q136" s="46">
        <f t="shared" si="20"/>
        <v>455.2</v>
      </c>
      <c r="R136" s="27">
        <f t="shared" si="21"/>
        <v>0</v>
      </c>
      <c r="S136" s="27">
        <f t="shared" si="21"/>
        <v>455.2</v>
      </c>
      <c r="T136" s="27">
        <f t="shared" si="21"/>
        <v>0</v>
      </c>
      <c r="U136" s="28">
        <f t="shared" si="21"/>
        <v>0</v>
      </c>
    </row>
    <row r="137" spans="1:21" s="93" customFormat="1" ht="26.25" customHeight="1">
      <c r="A137" s="85" t="s">
        <v>160</v>
      </c>
      <c r="B137" s="69">
        <v>249</v>
      </c>
      <c r="C137" s="69"/>
      <c r="D137" s="69"/>
      <c r="E137" s="70"/>
      <c r="F137" s="71"/>
      <c r="G137" s="25">
        <v>31202.400000000001</v>
      </c>
      <c r="H137" s="26">
        <v>2444</v>
      </c>
      <c r="I137" s="26">
        <v>0</v>
      </c>
      <c r="J137" s="26">
        <v>0</v>
      </c>
      <c r="K137" s="32">
        <v>28758.400000000001</v>
      </c>
      <c r="L137" s="102"/>
      <c r="M137" s="91"/>
      <c r="N137" s="91"/>
      <c r="O137" s="91"/>
      <c r="P137" s="92"/>
      <c r="Q137" s="25">
        <f t="shared" si="20"/>
        <v>31202.400000000001</v>
      </c>
      <c r="R137" s="26">
        <f t="shared" si="21"/>
        <v>2444</v>
      </c>
      <c r="S137" s="26">
        <f t="shared" si="21"/>
        <v>0</v>
      </c>
      <c r="T137" s="26">
        <f t="shared" si="21"/>
        <v>0</v>
      </c>
      <c r="U137" s="32">
        <f t="shared" si="21"/>
        <v>28758.400000000001</v>
      </c>
    </row>
    <row r="138" spans="1:21" s="72" customFormat="1" ht="28.5">
      <c r="A138" s="67" t="s">
        <v>161</v>
      </c>
      <c r="B138" s="68"/>
      <c r="C138" s="69">
        <v>20</v>
      </c>
      <c r="D138" s="69"/>
      <c r="E138" s="70"/>
      <c r="F138" s="71"/>
      <c r="G138" s="25">
        <v>31202.400000000001</v>
      </c>
      <c r="H138" s="26">
        <v>2444</v>
      </c>
      <c r="I138" s="26">
        <v>0</v>
      </c>
      <c r="J138" s="26">
        <v>0</v>
      </c>
      <c r="K138" s="32">
        <v>28758.400000000001</v>
      </c>
      <c r="L138" s="96"/>
      <c r="M138" s="74"/>
      <c r="N138" s="74"/>
      <c r="O138" s="74"/>
      <c r="P138" s="75"/>
      <c r="Q138" s="25">
        <f t="shared" si="20"/>
        <v>31202.400000000001</v>
      </c>
      <c r="R138" s="26">
        <f t="shared" si="21"/>
        <v>2444</v>
      </c>
      <c r="S138" s="26">
        <f t="shared" si="21"/>
        <v>0</v>
      </c>
      <c r="T138" s="26">
        <f t="shared" si="21"/>
        <v>0</v>
      </c>
      <c r="U138" s="32">
        <f t="shared" si="21"/>
        <v>28758.400000000001</v>
      </c>
    </row>
    <row r="139" spans="1:21" s="72" customFormat="1" ht="14.25">
      <c r="A139" s="67" t="s">
        <v>162</v>
      </c>
      <c r="B139" s="68"/>
      <c r="C139" s="69">
        <v>20</v>
      </c>
      <c r="D139" s="69">
        <v>9</v>
      </c>
      <c r="E139" s="70"/>
      <c r="F139" s="71"/>
      <c r="G139" s="25">
        <v>31202.400000000001</v>
      </c>
      <c r="H139" s="26">
        <v>2444</v>
      </c>
      <c r="I139" s="26">
        <v>0</v>
      </c>
      <c r="J139" s="26">
        <v>0</v>
      </c>
      <c r="K139" s="32">
        <v>28758.400000000001</v>
      </c>
      <c r="L139" s="96"/>
      <c r="M139" s="74"/>
      <c r="N139" s="74"/>
      <c r="O139" s="74"/>
      <c r="P139" s="75"/>
      <c r="Q139" s="25">
        <f t="shared" si="20"/>
        <v>31202.400000000001</v>
      </c>
      <c r="R139" s="26">
        <f t="shared" si="21"/>
        <v>2444</v>
      </c>
      <c r="S139" s="26">
        <f t="shared" si="21"/>
        <v>0</v>
      </c>
      <c r="T139" s="26">
        <f t="shared" si="21"/>
        <v>0</v>
      </c>
      <c r="U139" s="32">
        <f t="shared" si="21"/>
        <v>28758.400000000001</v>
      </c>
    </row>
    <row r="140" spans="1:21" s="66" customFormat="1">
      <c r="A140" s="60" t="s">
        <v>163</v>
      </c>
      <c r="B140" s="61"/>
      <c r="C140" s="62">
        <v>20</v>
      </c>
      <c r="D140" s="62">
        <v>9</v>
      </c>
      <c r="E140" s="56" t="s">
        <v>164</v>
      </c>
      <c r="F140" s="57" t="s">
        <v>165</v>
      </c>
      <c r="G140" s="46">
        <v>31202.400000000001</v>
      </c>
      <c r="H140" s="27">
        <v>2444</v>
      </c>
      <c r="I140" s="27">
        <v>0</v>
      </c>
      <c r="J140" s="27">
        <v>0</v>
      </c>
      <c r="K140" s="28">
        <v>28758.400000000001</v>
      </c>
      <c r="L140" s="63"/>
      <c r="M140" s="64"/>
      <c r="N140" s="64"/>
      <c r="O140" s="64"/>
      <c r="P140" s="65"/>
      <c r="Q140" s="46">
        <f t="shared" si="20"/>
        <v>31202.400000000001</v>
      </c>
      <c r="R140" s="27">
        <f t="shared" si="21"/>
        <v>2444</v>
      </c>
      <c r="S140" s="27">
        <f t="shared" si="21"/>
        <v>0</v>
      </c>
      <c r="T140" s="27">
        <f t="shared" si="21"/>
        <v>0</v>
      </c>
      <c r="U140" s="28">
        <f t="shared" si="21"/>
        <v>28758.400000000001</v>
      </c>
    </row>
    <row r="141" spans="1:21" s="93" customFormat="1" ht="35.25" customHeight="1">
      <c r="A141" s="85" t="s">
        <v>166</v>
      </c>
      <c r="B141" s="101">
        <v>264</v>
      </c>
      <c r="C141" s="69"/>
      <c r="D141" s="69"/>
      <c r="E141" s="70"/>
      <c r="F141" s="71"/>
      <c r="G141" s="94">
        <v>720761.9</v>
      </c>
      <c r="H141" s="97">
        <v>0</v>
      </c>
      <c r="I141" s="97">
        <v>0</v>
      </c>
      <c r="J141" s="97">
        <v>0</v>
      </c>
      <c r="K141" s="98">
        <v>720761.9</v>
      </c>
      <c r="L141" s="102"/>
      <c r="M141" s="91"/>
      <c r="N141" s="91"/>
      <c r="O141" s="91"/>
      <c r="P141" s="92"/>
      <c r="Q141" s="25">
        <f t="shared" si="20"/>
        <v>720761.9</v>
      </c>
      <c r="R141" s="26">
        <f t="shared" si="21"/>
        <v>0</v>
      </c>
      <c r="S141" s="26">
        <f t="shared" si="21"/>
        <v>0</v>
      </c>
      <c r="T141" s="26">
        <f t="shared" si="21"/>
        <v>0</v>
      </c>
      <c r="U141" s="32">
        <f t="shared" si="21"/>
        <v>720761.9</v>
      </c>
    </row>
    <row r="142" spans="1:21" s="72" customFormat="1" ht="28.5">
      <c r="A142" s="67" t="s">
        <v>167</v>
      </c>
      <c r="B142" s="68"/>
      <c r="C142" s="69">
        <v>14</v>
      </c>
      <c r="D142" s="69"/>
      <c r="E142" s="70"/>
      <c r="F142" s="71"/>
      <c r="G142" s="94">
        <v>720761.9</v>
      </c>
      <c r="H142" s="97">
        <v>0</v>
      </c>
      <c r="I142" s="97">
        <v>0</v>
      </c>
      <c r="J142" s="97">
        <v>0</v>
      </c>
      <c r="K142" s="98">
        <v>720761.9</v>
      </c>
      <c r="L142" s="96"/>
      <c r="M142" s="74"/>
      <c r="N142" s="74"/>
      <c r="O142" s="74"/>
      <c r="P142" s="75"/>
      <c r="Q142" s="25">
        <f t="shared" si="20"/>
        <v>720761.9</v>
      </c>
      <c r="R142" s="26">
        <f t="shared" si="21"/>
        <v>0</v>
      </c>
      <c r="S142" s="26">
        <f t="shared" si="21"/>
        <v>0</v>
      </c>
      <c r="T142" s="26">
        <f t="shared" si="21"/>
        <v>0</v>
      </c>
      <c r="U142" s="32">
        <f t="shared" si="21"/>
        <v>720761.9</v>
      </c>
    </row>
    <row r="143" spans="1:21" s="72" customFormat="1" ht="14.25">
      <c r="A143" s="67" t="s">
        <v>168</v>
      </c>
      <c r="B143" s="68"/>
      <c r="C143" s="69">
        <v>14</v>
      </c>
      <c r="D143" s="69">
        <v>2</v>
      </c>
      <c r="E143" s="70"/>
      <c r="F143" s="71"/>
      <c r="G143" s="25">
        <v>0</v>
      </c>
      <c r="H143" s="26">
        <v>0</v>
      </c>
      <c r="I143" s="26">
        <v>0</v>
      </c>
      <c r="J143" s="26">
        <v>0</v>
      </c>
      <c r="K143" s="32">
        <v>0</v>
      </c>
      <c r="L143" s="96"/>
      <c r="M143" s="74"/>
      <c r="N143" s="74"/>
      <c r="O143" s="74"/>
      <c r="P143" s="75"/>
      <c r="Q143" s="25">
        <f t="shared" si="20"/>
        <v>0</v>
      </c>
      <c r="R143" s="26">
        <f t="shared" si="21"/>
        <v>0</v>
      </c>
      <c r="S143" s="26">
        <f t="shared" si="21"/>
        <v>0</v>
      </c>
      <c r="T143" s="26">
        <f t="shared" si="21"/>
        <v>0</v>
      </c>
      <c r="U143" s="32">
        <f t="shared" si="21"/>
        <v>0</v>
      </c>
    </row>
    <row r="144" spans="1:21" s="66" customFormat="1" ht="45">
      <c r="A144" s="60" t="s">
        <v>169</v>
      </c>
      <c r="B144" s="61"/>
      <c r="C144" s="62">
        <v>14</v>
      </c>
      <c r="D144" s="62">
        <v>2</v>
      </c>
      <c r="E144" s="56" t="s">
        <v>170</v>
      </c>
      <c r="F144" s="57" t="s">
        <v>41</v>
      </c>
      <c r="G144" s="46">
        <v>0</v>
      </c>
      <c r="H144" s="27">
        <v>0</v>
      </c>
      <c r="I144" s="27">
        <v>0</v>
      </c>
      <c r="J144" s="27">
        <v>0</v>
      </c>
      <c r="K144" s="28">
        <v>0</v>
      </c>
      <c r="L144" s="63"/>
      <c r="M144" s="64"/>
      <c r="N144" s="64"/>
      <c r="O144" s="64"/>
      <c r="P144" s="65"/>
      <c r="Q144" s="46">
        <f t="shared" si="20"/>
        <v>0</v>
      </c>
      <c r="R144" s="27">
        <f t="shared" ref="R144:U207" si="29">H144+M144</f>
        <v>0</v>
      </c>
      <c r="S144" s="27">
        <f t="shared" si="29"/>
        <v>0</v>
      </c>
      <c r="T144" s="27">
        <f t="shared" si="29"/>
        <v>0</v>
      </c>
      <c r="U144" s="28">
        <f t="shared" si="29"/>
        <v>0</v>
      </c>
    </row>
    <row r="145" spans="1:21" s="72" customFormat="1" ht="19.5" customHeight="1">
      <c r="A145" s="67" t="s">
        <v>171</v>
      </c>
      <c r="B145" s="68"/>
      <c r="C145" s="69">
        <v>14</v>
      </c>
      <c r="D145" s="69">
        <v>7</v>
      </c>
      <c r="E145" s="70"/>
      <c r="F145" s="71"/>
      <c r="G145" s="25">
        <v>720761.9</v>
      </c>
      <c r="H145" s="26">
        <v>0</v>
      </c>
      <c r="I145" s="26">
        <v>0</v>
      </c>
      <c r="J145" s="26">
        <v>0</v>
      </c>
      <c r="K145" s="32">
        <v>720761.9</v>
      </c>
      <c r="L145" s="96"/>
      <c r="M145" s="74"/>
      <c r="N145" s="74"/>
      <c r="O145" s="74"/>
      <c r="P145" s="75"/>
      <c r="Q145" s="25">
        <f t="shared" si="20"/>
        <v>720761.9</v>
      </c>
      <c r="R145" s="26">
        <f t="shared" si="29"/>
        <v>0</v>
      </c>
      <c r="S145" s="26">
        <f t="shared" si="29"/>
        <v>0</v>
      </c>
      <c r="T145" s="26">
        <f t="shared" si="29"/>
        <v>0</v>
      </c>
      <c r="U145" s="32">
        <f t="shared" si="29"/>
        <v>720761.9</v>
      </c>
    </row>
    <row r="146" spans="1:21" s="66" customFormat="1" ht="30">
      <c r="A146" s="60" t="s">
        <v>172</v>
      </c>
      <c r="B146" s="61"/>
      <c r="C146" s="62">
        <v>14</v>
      </c>
      <c r="D146" s="62">
        <v>7</v>
      </c>
      <c r="E146" s="56" t="s">
        <v>170</v>
      </c>
      <c r="F146" s="57" t="s">
        <v>47</v>
      </c>
      <c r="G146" s="46">
        <v>720761.9</v>
      </c>
      <c r="H146" s="27">
        <v>0</v>
      </c>
      <c r="I146" s="27">
        <v>0</v>
      </c>
      <c r="J146" s="27">
        <v>0</v>
      </c>
      <c r="K146" s="28">
        <v>720761.9</v>
      </c>
      <c r="L146" s="63"/>
      <c r="M146" s="64"/>
      <c r="N146" s="64"/>
      <c r="O146" s="64"/>
      <c r="P146" s="65"/>
      <c r="Q146" s="46">
        <f t="shared" si="20"/>
        <v>720761.9</v>
      </c>
      <c r="R146" s="27">
        <f t="shared" si="29"/>
        <v>0</v>
      </c>
      <c r="S146" s="27">
        <f t="shared" si="29"/>
        <v>0</v>
      </c>
      <c r="T146" s="27">
        <f t="shared" si="29"/>
        <v>0</v>
      </c>
      <c r="U146" s="28">
        <f t="shared" si="29"/>
        <v>720761.9</v>
      </c>
    </row>
    <row r="147" spans="1:21" s="93" customFormat="1" ht="22.5" customHeight="1">
      <c r="A147" s="85" t="s">
        <v>173</v>
      </c>
      <c r="B147" s="69">
        <v>284</v>
      </c>
      <c r="C147" s="69"/>
      <c r="D147" s="69"/>
      <c r="E147" s="70"/>
      <c r="F147" s="71"/>
      <c r="G147" s="94">
        <v>172649.40000000002</v>
      </c>
      <c r="H147" s="97">
        <v>0</v>
      </c>
      <c r="I147" s="97">
        <v>0</v>
      </c>
      <c r="J147" s="97">
        <v>25971.200000000001</v>
      </c>
      <c r="K147" s="98">
        <v>146678.20000000001</v>
      </c>
      <c r="L147" s="89">
        <f>L148</f>
        <v>-21600</v>
      </c>
      <c r="M147" s="91"/>
      <c r="N147" s="91"/>
      <c r="O147" s="90">
        <f>O148</f>
        <v>-21600</v>
      </c>
      <c r="P147" s="92"/>
      <c r="Q147" s="25">
        <f t="shared" ref="Q147:Q210" si="30">SUM(R147:U147)</f>
        <v>151049.40000000002</v>
      </c>
      <c r="R147" s="26">
        <f t="shared" si="29"/>
        <v>0</v>
      </c>
      <c r="S147" s="26">
        <f t="shared" si="29"/>
        <v>0</v>
      </c>
      <c r="T147" s="26">
        <f t="shared" si="29"/>
        <v>4371.2000000000007</v>
      </c>
      <c r="U147" s="32">
        <f t="shared" si="29"/>
        <v>146678.20000000001</v>
      </c>
    </row>
    <row r="148" spans="1:21" s="72" customFormat="1" ht="14.25">
      <c r="A148" s="67" t="s">
        <v>174</v>
      </c>
      <c r="B148" s="68"/>
      <c r="C148" s="69">
        <v>12</v>
      </c>
      <c r="D148" s="69"/>
      <c r="E148" s="70"/>
      <c r="F148" s="71"/>
      <c r="G148" s="104">
        <v>25971.200000000001</v>
      </c>
      <c r="H148" s="105">
        <v>0</v>
      </c>
      <c r="I148" s="105">
        <v>0</v>
      </c>
      <c r="J148" s="105">
        <v>25971.200000000001</v>
      </c>
      <c r="K148" s="108">
        <v>0</v>
      </c>
      <c r="L148" s="104">
        <f>L149</f>
        <v>-21600</v>
      </c>
      <c r="M148" s="74"/>
      <c r="N148" s="74"/>
      <c r="O148" s="105">
        <f>O149</f>
        <v>-21600</v>
      </c>
      <c r="P148" s="75"/>
      <c r="Q148" s="25">
        <f t="shared" si="30"/>
        <v>4371.2000000000007</v>
      </c>
      <c r="R148" s="26">
        <f t="shared" si="29"/>
        <v>0</v>
      </c>
      <c r="S148" s="26">
        <f t="shared" si="29"/>
        <v>0</v>
      </c>
      <c r="T148" s="26">
        <f t="shared" si="29"/>
        <v>4371.2000000000007</v>
      </c>
      <c r="U148" s="32">
        <f t="shared" si="29"/>
        <v>0</v>
      </c>
    </row>
    <row r="149" spans="1:21" s="72" customFormat="1" ht="14.25">
      <c r="A149" s="67" t="s">
        <v>175</v>
      </c>
      <c r="B149" s="68"/>
      <c r="C149" s="69">
        <v>12</v>
      </c>
      <c r="D149" s="69">
        <v>1</v>
      </c>
      <c r="E149" s="70"/>
      <c r="F149" s="71"/>
      <c r="G149" s="96">
        <v>25971.200000000001</v>
      </c>
      <c r="H149" s="74">
        <v>0</v>
      </c>
      <c r="I149" s="74">
        <v>0</v>
      </c>
      <c r="J149" s="74">
        <v>25971.200000000001</v>
      </c>
      <c r="K149" s="75">
        <v>0</v>
      </c>
      <c r="L149" s="104">
        <f>L151</f>
        <v>-21600</v>
      </c>
      <c r="M149" s="74"/>
      <c r="N149" s="74"/>
      <c r="O149" s="105">
        <f>O151</f>
        <v>-21600</v>
      </c>
      <c r="P149" s="75"/>
      <c r="Q149" s="25">
        <f t="shared" si="30"/>
        <v>4371.2000000000007</v>
      </c>
      <c r="R149" s="26">
        <f t="shared" si="29"/>
        <v>0</v>
      </c>
      <c r="S149" s="26">
        <f t="shared" si="29"/>
        <v>0</v>
      </c>
      <c r="T149" s="26">
        <f t="shared" si="29"/>
        <v>4371.2000000000007</v>
      </c>
      <c r="U149" s="32">
        <f t="shared" si="29"/>
        <v>0</v>
      </c>
    </row>
    <row r="150" spans="1:21" s="66" customFormat="1" ht="33" customHeight="1">
      <c r="A150" s="60" t="s">
        <v>176</v>
      </c>
      <c r="B150" s="61"/>
      <c r="C150" s="62">
        <v>12</v>
      </c>
      <c r="D150" s="62">
        <v>1</v>
      </c>
      <c r="E150" s="56" t="s">
        <v>177</v>
      </c>
      <c r="F150" s="57" t="s">
        <v>25</v>
      </c>
      <c r="G150" s="109">
        <v>4282.8</v>
      </c>
      <c r="H150" s="27"/>
      <c r="I150" s="27">
        <v>0</v>
      </c>
      <c r="J150" s="27">
        <v>4282.8</v>
      </c>
      <c r="K150" s="28">
        <v>0</v>
      </c>
      <c r="L150" s="63"/>
      <c r="M150" s="64"/>
      <c r="N150" s="64"/>
      <c r="O150" s="64"/>
      <c r="P150" s="65"/>
      <c r="Q150" s="46">
        <f t="shared" si="30"/>
        <v>4282.8</v>
      </c>
      <c r="R150" s="27">
        <f t="shared" si="29"/>
        <v>0</v>
      </c>
      <c r="S150" s="27">
        <f t="shared" si="29"/>
        <v>0</v>
      </c>
      <c r="T150" s="27">
        <f t="shared" si="29"/>
        <v>4282.8</v>
      </c>
      <c r="U150" s="28">
        <f t="shared" si="29"/>
        <v>0</v>
      </c>
    </row>
    <row r="151" spans="1:21" s="66" customFormat="1" ht="34.5" customHeight="1">
      <c r="A151" s="60" t="s">
        <v>178</v>
      </c>
      <c r="B151" s="61"/>
      <c r="C151" s="62">
        <v>12</v>
      </c>
      <c r="D151" s="62">
        <v>1</v>
      </c>
      <c r="E151" s="56" t="s">
        <v>177</v>
      </c>
      <c r="F151" s="57" t="s">
        <v>25</v>
      </c>
      <c r="G151" s="109">
        <v>21600</v>
      </c>
      <c r="H151" s="27"/>
      <c r="I151" s="27">
        <v>0</v>
      </c>
      <c r="J151" s="27">
        <v>21600</v>
      </c>
      <c r="K151" s="28">
        <v>0</v>
      </c>
      <c r="L151" s="95">
        <f>O151</f>
        <v>-21600</v>
      </c>
      <c r="M151" s="64"/>
      <c r="N151" s="64"/>
      <c r="O151" s="110">
        <v>-21600</v>
      </c>
      <c r="P151" s="65"/>
      <c r="Q151" s="46">
        <f t="shared" si="30"/>
        <v>0</v>
      </c>
      <c r="R151" s="27">
        <f t="shared" si="29"/>
        <v>0</v>
      </c>
      <c r="S151" s="27">
        <f t="shared" si="29"/>
        <v>0</v>
      </c>
      <c r="T151" s="27">
        <f t="shared" si="29"/>
        <v>0</v>
      </c>
      <c r="U151" s="28">
        <f t="shared" si="29"/>
        <v>0</v>
      </c>
    </row>
    <row r="152" spans="1:21" s="66" customFormat="1" ht="60">
      <c r="A152" s="60" t="s">
        <v>179</v>
      </c>
      <c r="B152" s="61"/>
      <c r="C152" s="62">
        <v>12</v>
      </c>
      <c r="D152" s="62">
        <v>1</v>
      </c>
      <c r="E152" s="56" t="s">
        <v>177</v>
      </c>
      <c r="F152" s="57" t="s">
        <v>25</v>
      </c>
      <c r="G152" s="109">
        <v>88.4</v>
      </c>
      <c r="H152" s="27"/>
      <c r="I152" s="27">
        <v>0</v>
      </c>
      <c r="J152" s="27">
        <v>88.4</v>
      </c>
      <c r="K152" s="28">
        <v>0</v>
      </c>
      <c r="L152" s="63"/>
      <c r="M152" s="64"/>
      <c r="N152" s="64"/>
      <c r="O152" s="64"/>
      <c r="P152" s="65"/>
      <c r="Q152" s="46">
        <f t="shared" si="30"/>
        <v>88.4</v>
      </c>
      <c r="R152" s="27">
        <f t="shared" si="29"/>
        <v>0</v>
      </c>
      <c r="S152" s="27">
        <f t="shared" si="29"/>
        <v>0</v>
      </c>
      <c r="T152" s="27">
        <f t="shared" si="29"/>
        <v>88.4</v>
      </c>
      <c r="U152" s="28">
        <f t="shared" si="29"/>
        <v>0</v>
      </c>
    </row>
    <row r="153" spans="1:21" s="72" customFormat="1" ht="28.5">
      <c r="A153" s="67" t="s">
        <v>71</v>
      </c>
      <c r="B153" s="68"/>
      <c r="C153" s="69">
        <v>15</v>
      </c>
      <c r="D153" s="69"/>
      <c r="E153" s="70"/>
      <c r="F153" s="71"/>
      <c r="G153" s="94">
        <v>146678.20000000001</v>
      </c>
      <c r="H153" s="97">
        <v>0</v>
      </c>
      <c r="I153" s="26">
        <v>0</v>
      </c>
      <c r="J153" s="26">
        <v>0</v>
      </c>
      <c r="K153" s="32">
        <v>146678.20000000001</v>
      </c>
      <c r="L153" s="96"/>
      <c r="M153" s="74"/>
      <c r="N153" s="74"/>
      <c r="O153" s="74"/>
      <c r="P153" s="75"/>
      <c r="Q153" s="25">
        <f t="shared" si="30"/>
        <v>146678.20000000001</v>
      </c>
      <c r="R153" s="26">
        <f t="shared" si="29"/>
        <v>0</v>
      </c>
      <c r="S153" s="26">
        <f t="shared" si="29"/>
        <v>0</v>
      </c>
      <c r="T153" s="26">
        <f t="shared" si="29"/>
        <v>0</v>
      </c>
      <c r="U153" s="32">
        <f t="shared" si="29"/>
        <v>146678.20000000001</v>
      </c>
    </row>
    <row r="154" spans="1:21" s="72" customFormat="1" ht="14.25">
      <c r="A154" s="67" t="s">
        <v>146</v>
      </c>
      <c r="B154" s="68"/>
      <c r="C154" s="69">
        <v>15</v>
      </c>
      <c r="D154" s="69">
        <v>2</v>
      </c>
      <c r="E154" s="70"/>
      <c r="F154" s="71"/>
      <c r="G154" s="94">
        <v>146678.20000000001</v>
      </c>
      <c r="H154" s="97">
        <v>0</v>
      </c>
      <c r="I154" s="26">
        <v>0</v>
      </c>
      <c r="J154" s="26">
        <v>0</v>
      </c>
      <c r="K154" s="32">
        <v>146678.20000000001</v>
      </c>
      <c r="L154" s="96"/>
      <c r="M154" s="74"/>
      <c r="N154" s="74"/>
      <c r="O154" s="74"/>
      <c r="P154" s="75"/>
      <c r="Q154" s="25">
        <f t="shared" si="30"/>
        <v>146678.20000000001</v>
      </c>
      <c r="R154" s="26">
        <f t="shared" si="29"/>
        <v>0</v>
      </c>
      <c r="S154" s="26">
        <f t="shared" si="29"/>
        <v>0</v>
      </c>
      <c r="T154" s="26">
        <f t="shared" si="29"/>
        <v>0</v>
      </c>
      <c r="U154" s="32">
        <f t="shared" si="29"/>
        <v>146678.20000000001</v>
      </c>
    </row>
    <row r="155" spans="1:21" s="66" customFormat="1" ht="30">
      <c r="A155" s="60" t="s">
        <v>180</v>
      </c>
      <c r="B155" s="68"/>
      <c r="C155" s="62">
        <v>15</v>
      </c>
      <c r="D155" s="62">
        <v>2</v>
      </c>
      <c r="E155" s="56" t="s">
        <v>74</v>
      </c>
      <c r="F155" s="57" t="s">
        <v>41</v>
      </c>
      <c r="G155" s="46">
        <v>133.69999999999999</v>
      </c>
      <c r="H155" s="27">
        <v>0</v>
      </c>
      <c r="I155" s="27">
        <v>0</v>
      </c>
      <c r="J155" s="27">
        <v>0</v>
      </c>
      <c r="K155" s="28">
        <v>133.69999999999999</v>
      </c>
      <c r="L155" s="63"/>
      <c r="M155" s="64"/>
      <c r="N155" s="64"/>
      <c r="O155" s="64"/>
      <c r="P155" s="65"/>
      <c r="Q155" s="46">
        <f t="shared" si="30"/>
        <v>133.69999999999999</v>
      </c>
      <c r="R155" s="27">
        <f t="shared" si="29"/>
        <v>0</v>
      </c>
      <c r="S155" s="27">
        <f t="shared" si="29"/>
        <v>0</v>
      </c>
      <c r="T155" s="27">
        <f t="shared" si="29"/>
        <v>0</v>
      </c>
      <c r="U155" s="28">
        <f t="shared" si="29"/>
        <v>133.69999999999999</v>
      </c>
    </row>
    <row r="156" spans="1:21" s="66" customFormat="1" ht="30">
      <c r="A156" s="60" t="s">
        <v>181</v>
      </c>
      <c r="B156" s="68"/>
      <c r="C156" s="62">
        <v>15</v>
      </c>
      <c r="D156" s="62">
        <v>2</v>
      </c>
      <c r="E156" s="56" t="s">
        <v>74</v>
      </c>
      <c r="F156" s="57" t="s">
        <v>41</v>
      </c>
      <c r="G156" s="46">
        <v>143649.5</v>
      </c>
      <c r="H156" s="27">
        <v>0</v>
      </c>
      <c r="I156" s="27">
        <v>0</v>
      </c>
      <c r="J156" s="27">
        <v>0</v>
      </c>
      <c r="K156" s="28">
        <v>143649.5</v>
      </c>
      <c r="L156" s="63"/>
      <c r="M156" s="64"/>
      <c r="N156" s="64"/>
      <c r="O156" s="64"/>
      <c r="P156" s="65"/>
      <c r="Q156" s="46">
        <f t="shared" si="30"/>
        <v>143649.5</v>
      </c>
      <c r="R156" s="27">
        <f t="shared" si="29"/>
        <v>0</v>
      </c>
      <c r="S156" s="27">
        <f t="shared" si="29"/>
        <v>0</v>
      </c>
      <c r="T156" s="27">
        <f t="shared" si="29"/>
        <v>0</v>
      </c>
      <c r="U156" s="28">
        <f t="shared" si="29"/>
        <v>143649.5</v>
      </c>
    </row>
    <row r="157" spans="1:21" s="119" customFormat="1" ht="30" customHeight="1">
      <c r="A157" s="111" t="s">
        <v>182</v>
      </c>
      <c r="B157" s="112"/>
      <c r="C157" s="113">
        <v>15</v>
      </c>
      <c r="D157" s="113">
        <v>2</v>
      </c>
      <c r="E157" s="114" t="s">
        <v>74</v>
      </c>
      <c r="F157" s="115" t="s">
        <v>41</v>
      </c>
      <c r="G157" s="46">
        <v>2895</v>
      </c>
      <c r="H157" s="27">
        <v>0</v>
      </c>
      <c r="I157" s="27">
        <v>0</v>
      </c>
      <c r="J157" s="27">
        <v>0</v>
      </c>
      <c r="K157" s="28">
        <v>2895</v>
      </c>
      <c r="L157" s="116"/>
      <c r="M157" s="117"/>
      <c r="N157" s="117"/>
      <c r="O157" s="117"/>
      <c r="P157" s="118"/>
      <c r="Q157" s="46">
        <f t="shared" si="30"/>
        <v>2895</v>
      </c>
      <c r="R157" s="27">
        <f t="shared" si="29"/>
        <v>0</v>
      </c>
      <c r="S157" s="27">
        <f t="shared" si="29"/>
        <v>0</v>
      </c>
      <c r="T157" s="27">
        <f t="shared" si="29"/>
        <v>0</v>
      </c>
      <c r="U157" s="28">
        <f t="shared" si="29"/>
        <v>2895</v>
      </c>
    </row>
    <row r="158" spans="1:21" s="93" customFormat="1" ht="22.5" customHeight="1">
      <c r="A158" s="85" t="s">
        <v>183</v>
      </c>
      <c r="B158" s="69">
        <v>456</v>
      </c>
      <c r="C158" s="69"/>
      <c r="D158" s="69"/>
      <c r="E158" s="70"/>
      <c r="F158" s="71"/>
      <c r="G158" s="25">
        <v>1070311.7</v>
      </c>
      <c r="H158" s="26">
        <v>0</v>
      </c>
      <c r="I158" s="26">
        <v>0</v>
      </c>
      <c r="J158" s="26">
        <v>0</v>
      </c>
      <c r="K158" s="32">
        <v>1070311.7</v>
      </c>
      <c r="L158" s="102"/>
      <c r="M158" s="91"/>
      <c r="N158" s="91"/>
      <c r="O158" s="91"/>
      <c r="P158" s="92"/>
      <c r="Q158" s="25">
        <f t="shared" si="30"/>
        <v>1070311.7</v>
      </c>
      <c r="R158" s="26">
        <f t="shared" si="29"/>
        <v>0</v>
      </c>
      <c r="S158" s="26">
        <f t="shared" si="29"/>
        <v>0</v>
      </c>
      <c r="T158" s="26">
        <f t="shared" si="29"/>
        <v>0</v>
      </c>
      <c r="U158" s="32">
        <f t="shared" si="29"/>
        <v>1070311.7</v>
      </c>
    </row>
    <row r="159" spans="1:21" s="72" customFormat="1" ht="28.5">
      <c r="A159" s="67" t="s">
        <v>184</v>
      </c>
      <c r="B159" s="68"/>
      <c r="C159" s="69">
        <v>11</v>
      </c>
      <c r="D159" s="69"/>
      <c r="E159" s="70"/>
      <c r="F159" s="71"/>
      <c r="G159" s="25">
        <v>620530.69999999995</v>
      </c>
      <c r="H159" s="26">
        <v>0</v>
      </c>
      <c r="I159" s="26">
        <v>0</v>
      </c>
      <c r="J159" s="26">
        <v>0</v>
      </c>
      <c r="K159" s="32">
        <v>620530.69999999995</v>
      </c>
      <c r="L159" s="96"/>
      <c r="M159" s="74"/>
      <c r="N159" s="74"/>
      <c r="O159" s="74"/>
      <c r="P159" s="75"/>
      <c r="Q159" s="25">
        <f t="shared" si="30"/>
        <v>620530.69999999995</v>
      </c>
      <c r="R159" s="26">
        <f t="shared" si="29"/>
        <v>0</v>
      </c>
      <c r="S159" s="26">
        <f t="shared" si="29"/>
        <v>0</v>
      </c>
      <c r="T159" s="26">
        <f t="shared" si="29"/>
        <v>0</v>
      </c>
      <c r="U159" s="32">
        <f t="shared" si="29"/>
        <v>620530.69999999995</v>
      </c>
    </row>
    <row r="160" spans="1:21" s="72" customFormat="1" ht="42.75">
      <c r="A160" s="67" t="s">
        <v>185</v>
      </c>
      <c r="B160" s="68"/>
      <c r="C160" s="69">
        <v>11</v>
      </c>
      <c r="D160" s="69">
        <v>5</v>
      </c>
      <c r="E160" s="70"/>
      <c r="F160" s="71"/>
      <c r="G160" s="25">
        <v>620530.69999999995</v>
      </c>
      <c r="H160" s="26">
        <v>0</v>
      </c>
      <c r="I160" s="26">
        <v>0</v>
      </c>
      <c r="J160" s="26">
        <v>0</v>
      </c>
      <c r="K160" s="32">
        <v>620530.69999999995</v>
      </c>
      <c r="L160" s="96"/>
      <c r="M160" s="74"/>
      <c r="N160" s="74"/>
      <c r="O160" s="74"/>
      <c r="P160" s="75"/>
      <c r="Q160" s="25">
        <f t="shared" si="30"/>
        <v>620530.69999999995</v>
      </c>
      <c r="R160" s="26">
        <f t="shared" si="29"/>
        <v>0</v>
      </c>
      <c r="S160" s="26">
        <f t="shared" si="29"/>
        <v>0</v>
      </c>
      <c r="T160" s="26">
        <f t="shared" si="29"/>
        <v>0</v>
      </c>
      <c r="U160" s="32">
        <f t="shared" si="29"/>
        <v>620530.69999999995</v>
      </c>
    </row>
    <row r="161" spans="1:21" s="66" customFormat="1" ht="23.25" customHeight="1">
      <c r="A161" s="60" t="s">
        <v>186</v>
      </c>
      <c r="B161" s="68"/>
      <c r="C161" s="62">
        <v>11</v>
      </c>
      <c r="D161" s="62">
        <v>5</v>
      </c>
      <c r="E161" s="56" t="s">
        <v>187</v>
      </c>
      <c r="F161" s="57" t="s">
        <v>88</v>
      </c>
      <c r="G161" s="46">
        <v>620530.69999999995</v>
      </c>
      <c r="H161" s="27">
        <v>0</v>
      </c>
      <c r="I161" s="27">
        <v>0</v>
      </c>
      <c r="J161" s="27">
        <v>0</v>
      </c>
      <c r="K161" s="28">
        <v>620530.69999999995</v>
      </c>
      <c r="L161" s="63"/>
      <c r="M161" s="64"/>
      <c r="N161" s="64"/>
      <c r="O161" s="64"/>
      <c r="P161" s="65"/>
      <c r="Q161" s="46">
        <f t="shared" si="30"/>
        <v>620530.69999999995</v>
      </c>
      <c r="R161" s="27">
        <f t="shared" si="29"/>
        <v>0</v>
      </c>
      <c r="S161" s="27">
        <f t="shared" si="29"/>
        <v>0</v>
      </c>
      <c r="T161" s="27">
        <f t="shared" si="29"/>
        <v>0</v>
      </c>
      <c r="U161" s="28">
        <f t="shared" si="29"/>
        <v>620530.69999999995</v>
      </c>
    </row>
    <row r="162" spans="1:21" s="72" customFormat="1" ht="28.5">
      <c r="A162" s="67" t="s">
        <v>167</v>
      </c>
      <c r="B162" s="68"/>
      <c r="C162" s="69">
        <v>14</v>
      </c>
      <c r="D162" s="69"/>
      <c r="E162" s="70"/>
      <c r="F162" s="71"/>
      <c r="G162" s="25">
        <v>449781</v>
      </c>
      <c r="H162" s="26">
        <v>0</v>
      </c>
      <c r="I162" s="26">
        <v>0</v>
      </c>
      <c r="J162" s="26">
        <v>0</v>
      </c>
      <c r="K162" s="32">
        <v>449781</v>
      </c>
      <c r="L162" s="96"/>
      <c r="M162" s="74"/>
      <c r="N162" s="74"/>
      <c r="O162" s="74"/>
      <c r="P162" s="75"/>
      <c r="Q162" s="25">
        <f t="shared" si="30"/>
        <v>449781</v>
      </c>
      <c r="R162" s="26">
        <f t="shared" si="29"/>
        <v>0</v>
      </c>
      <c r="S162" s="26">
        <f t="shared" si="29"/>
        <v>0</v>
      </c>
      <c r="T162" s="26">
        <f t="shared" si="29"/>
        <v>0</v>
      </c>
      <c r="U162" s="32">
        <f t="shared" si="29"/>
        <v>449781</v>
      </c>
    </row>
    <row r="163" spans="1:21" s="72" customFormat="1" ht="19.5" customHeight="1">
      <c r="A163" s="67" t="s">
        <v>171</v>
      </c>
      <c r="B163" s="68"/>
      <c r="C163" s="69">
        <v>14</v>
      </c>
      <c r="D163" s="69">
        <v>7</v>
      </c>
      <c r="E163" s="70"/>
      <c r="F163" s="71"/>
      <c r="G163" s="25">
        <v>449781</v>
      </c>
      <c r="H163" s="26">
        <v>0</v>
      </c>
      <c r="I163" s="26">
        <v>0</v>
      </c>
      <c r="J163" s="26">
        <v>0</v>
      </c>
      <c r="K163" s="32">
        <v>449781</v>
      </c>
      <c r="L163" s="96"/>
      <c r="M163" s="74"/>
      <c r="N163" s="74"/>
      <c r="O163" s="74"/>
      <c r="P163" s="75"/>
      <c r="Q163" s="25">
        <f t="shared" si="30"/>
        <v>449781</v>
      </c>
      <c r="R163" s="26">
        <f t="shared" si="29"/>
        <v>0</v>
      </c>
      <c r="S163" s="26">
        <f t="shared" si="29"/>
        <v>0</v>
      </c>
      <c r="T163" s="26">
        <f t="shared" si="29"/>
        <v>0</v>
      </c>
      <c r="U163" s="32">
        <f t="shared" si="29"/>
        <v>449781</v>
      </c>
    </row>
    <row r="164" spans="1:21" s="66" customFormat="1" ht="21.75" customHeight="1">
      <c r="A164" s="60" t="s">
        <v>188</v>
      </c>
      <c r="B164" s="68"/>
      <c r="C164" s="62">
        <v>14</v>
      </c>
      <c r="D164" s="62">
        <v>7</v>
      </c>
      <c r="E164" s="56" t="s">
        <v>170</v>
      </c>
      <c r="F164" s="57" t="s">
        <v>47</v>
      </c>
      <c r="G164" s="46">
        <v>449781</v>
      </c>
      <c r="H164" s="27">
        <v>0</v>
      </c>
      <c r="I164" s="27">
        <v>0</v>
      </c>
      <c r="J164" s="27">
        <v>0</v>
      </c>
      <c r="K164" s="28">
        <v>449781</v>
      </c>
      <c r="L164" s="63"/>
      <c r="M164" s="64"/>
      <c r="N164" s="64"/>
      <c r="O164" s="64"/>
      <c r="P164" s="65"/>
      <c r="Q164" s="46">
        <f t="shared" si="30"/>
        <v>449781</v>
      </c>
      <c r="R164" s="27">
        <f t="shared" si="29"/>
        <v>0</v>
      </c>
      <c r="S164" s="27">
        <f t="shared" si="29"/>
        <v>0</v>
      </c>
      <c r="T164" s="27">
        <f t="shared" si="29"/>
        <v>0</v>
      </c>
      <c r="U164" s="28">
        <f t="shared" si="29"/>
        <v>449781</v>
      </c>
    </row>
    <row r="165" spans="1:21" s="72" customFormat="1" ht="33.75" customHeight="1">
      <c r="A165" s="85" t="s">
        <v>189</v>
      </c>
      <c r="B165" s="68">
        <v>458</v>
      </c>
      <c r="C165" s="69"/>
      <c r="D165" s="69"/>
      <c r="E165" s="70"/>
      <c r="F165" s="71"/>
      <c r="G165" s="25">
        <v>3500</v>
      </c>
      <c r="H165" s="26">
        <v>3500</v>
      </c>
      <c r="I165" s="26">
        <v>0</v>
      </c>
      <c r="J165" s="26">
        <v>0</v>
      </c>
      <c r="K165" s="32">
        <v>0</v>
      </c>
      <c r="L165" s="96"/>
      <c r="M165" s="74"/>
      <c r="N165" s="74"/>
      <c r="O165" s="74"/>
      <c r="P165" s="75"/>
      <c r="Q165" s="25">
        <f t="shared" si="30"/>
        <v>3500</v>
      </c>
      <c r="R165" s="26">
        <f t="shared" si="29"/>
        <v>3500</v>
      </c>
      <c r="S165" s="26">
        <f t="shared" si="29"/>
        <v>0</v>
      </c>
      <c r="T165" s="26">
        <f t="shared" si="29"/>
        <v>0</v>
      </c>
      <c r="U165" s="32">
        <f t="shared" si="29"/>
        <v>0</v>
      </c>
    </row>
    <row r="166" spans="1:21" s="20" customFormat="1" ht="28.5">
      <c r="A166" s="34" t="s">
        <v>184</v>
      </c>
      <c r="B166" s="35"/>
      <c r="C166" s="22">
        <v>11</v>
      </c>
      <c r="D166" s="22"/>
      <c r="E166" s="23"/>
      <c r="F166" s="24"/>
      <c r="G166" s="25">
        <v>3500</v>
      </c>
      <c r="H166" s="26">
        <v>3500</v>
      </c>
      <c r="I166" s="26">
        <v>0</v>
      </c>
      <c r="J166" s="26">
        <v>0</v>
      </c>
      <c r="K166" s="32">
        <v>0</v>
      </c>
      <c r="L166" s="37"/>
      <c r="M166" s="38"/>
      <c r="N166" s="38"/>
      <c r="O166" s="38"/>
      <c r="P166" s="39"/>
      <c r="Q166" s="25">
        <f t="shared" si="30"/>
        <v>3500</v>
      </c>
      <c r="R166" s="26">
        <f t="shared" si="29"/>
        <v>3500</v>
      </c>
      <c r="S166" s="26">
        <f t="shared" si="29"/>
        <v>0</v>
      </c>
      <c r="T166" s="26">
        <f t="shared" si="29"/>
        <v>0</v>
      </c>
      <c r="U166" s="32">
        <f t="shared" si="29"/>
        <v>0</v>
      </c>
    </row>
    <row r="167" spans="1:21" s="20" customFormat="1" ht="14.25">
      <c r="A167" s="34" t="s">
        <v>190</v>
      </c>
      <c r="B167" s="35"/>
      <c r="C167" s="22">
        <v>11</v>
      </c>
      <c r="D167" s="22">
        <v>1</v>
      </c>
      <c r="E167" s="23"/>
      <c r="F167" s="24"/>
      <c r="G167" s="25">
        <v>3500</v>
      </c>
      <c r="H167" s="26">
        <v>3500</v>
      </c>
      <c r="I167" s="26">
        <v>0</v>
      </c>
      <c r="J167" s="26">
        <v>0</v>
      </c>
      <c r="K167" s="32">
        <v>0</v>
      </c>
      <c r="L167" s="37"/>
      <c r="M167" s="38"/>
      <c r="N167" s="38"/>
      <c r="O167" s="38"/>
      <c r="P167" s="39"/>
      <c r="Q167" s="25">
        <f t="shared" si="30"/>
        <v>3500</v>
      </c>
      <c r="R167" s="26">
        <f t="shared" si="29"/>
        <v>3500</v>
      </c>
      <c r="S167" s="26">
        <f t="shared" si="29"/>
        <v>0</v>
      </c>
      <c r="T167" s="26">
        <f t="shared" si="29"/>
        <v>0</v>
      </c>
      <c r="U167" s="32">
        <f t="shared" si="29"/>
        <v>0</v>
      </c>
    </row>
    <row r="168" spans="1:21" s="20" customFormat="1" ht="45">
      <c r="A168" s="60" t="s">
        <v>191</v>
      </c>
      <c r="B168" s="35"/>
      <c r="C168" s="43">
        <v>11</v>
      </c>
      <c r="D168" s="43">
        <v>1</v>
      </c>
      <c r="E168" s="44" t="s">
        <v>187</v>
      </c>
      <c r="F168" s="45" t="s">
        <v>129</v>
      </c>
      <c r="G168" s="46">
        <v>3241.5</v>
      </c>
      <c r="H168" s="27">
        <v>3241.5</v>
      </c>
      <c r="I168" s="27">
        <v>0</v>
      </c>
      <c r="J168" s="27">
        <v>0</v>
      </c>
      <c r="K168" s="28">
        <v>0</v>
      </c>
      <c r="L168" s="37"/>
      <c r="M168" s="38"/>
      <c r="N168" s="38"/>
      <c r="O168" s="38"/>
      <c r="P168" s="39"/>
      <c r="Q168" s="46">
        <f t="shared" si="30"/>
        <v>3241.5</v>
      </c>
      <c r="R168" s="27">
        <f t="shared" si="29"/>
        <v>3241.5</v>
      </c>
      <c r="S168" s="27">
        <f t="shared" si="29"/>
        <v>0</v>
      </c>
      <c r="T168" s="27">
        <f t="shared" si="29"/>
        <v>0</v>
      </c>
      <c r="U168" s="28">
        <f t="shared" si="29"/>
        <v>0</v>
      </c>
    </row>
    <row r="169" spans="1:21" s="20" customFormat="1" ht="45">
      <c r="A169" s="60" t="s">
        <v>192</v>
      </c>
      <c r="B169" s="35"/>
      <c r="C169" s="43">
        <v>11</v>
      </c>
      <c r="D169" s="43">
        <v>1</v>
      </c>
      <c r="E169" s="44" t="s">
        <v>187</v>
      </c>
      <c r="F169" s="45" t="s">
        <v>129</v>
      </c>
      <c r="G169" s="46">
        <v>258.5</v>
      </c>
      <c r="H169" s="27">
        <v>258.5</v>
      </c>
      <c r="I169" s="27">
        <v>0</v>
      </c>
      <c r="J169" s="27">
        <v>0</v>
      </c>
      <c r="K169" s="28">
        <v>0</v>
      </c>
      <c r="L169" s="37"/>
      <c r="M169" s="38"/>
      <c r="N169" s="38"/>
      <c r="O169" s="38"/>
      <c r="P169" s="39"/>
      <c r="Q169" s="46">
        <f t="shared" si="30"/>
        <v>258.5</v>
      </c>
      <c r="R169" s="27">
        <f t="shared" si="29"/>
        <v>258.5</v>
      </c>
      <c r="S169" s="27">
        <f t="shared" si="29"/>
        <v>0</v>
      </c>
      <c r="T169" s="27">
        <f t="shared" si="29"/>
        <v>0</v>
      </c>
      <c r="U169" s="28">
        <f t="shared" si="29"/>
        <v>0</v>
      </c>
    </row>
    <row r="170" spans="1:21" s="72" customFormat="1" ht="24" customHeight="1">
      <c r="A170" s="67" t="s">
        <v>18</v>
      </c>
      <c r="B170" s="68"/>
      <c r="C170" s="69"/>
      <c r="D170" s="69"/>
      <c r="E170" s="70"/>
      <c r="F170" s="71"/>
      <c r="G170" s="120">
        <f>G172+G174+G176+G179+G181+G187+G191+G193+G196+G199+G201+G204+G206+G209+G212+G215</f>
        <v>2537184.2999999993</v>
      </c>
      <c r="H170" s="121">
        <f t="shared" ref="H170:U170" si="31">H172+H174+H176+H179+H181+H187+H191+H193+H196+H199+H201+H204+H206+H209+H212+H215</f>
        <v>308786</v>
      </c>
      <c r="I170" s="121">
        <f t="shared" si="31"/>
        <v>16455.2</v>
      </c>
      <c r="J170" s="121">
        <f t="shared" si="31"/>
        <v>25971.200000000001</v>
      </c>
      <c r="K170" s="122">
        <f t="shared" si="31"/>
        <v>2185971.9</v>
      </c>
      <c r="L170" s="120">
        <f t="shared" si="31"/>
        <v>-24910.7</v>
      </c>
      <c r="M170" s="121">
        <f t="shared" si="31"/>
        <v>-3310.7000000000007</v>
      </c>
      <c r="N170" s="121">
        <f t="shared" si="31"/>
        <v>0</v>
      </c>
      <c r="O170" s="121">
        <f t="shared" si="31"/>
        <v>-21600</v>
      </c>
      <c r="P170" s="122">
        <f t="shared" si="31"/>
        <v>0</v>
      </c>
      <c r="Q170" s="120">
        <f t="shared" si="31"/>
        <v>2512273.5999999996</v>
      </c>
      <c r="R170" s="121">
        <f t="shared" si="31"/>
        <v>305475.30000000005</v>
      </c>
      <c r="S170" s="121">
        <f t="shared" si="31"/>
        <v>16455.2</v>
      </c>
      <c r="T170" s="121">
        <f t="shared" si="31"/>
        <v>4371.2000000000007</v>
      </c>
      <c r="U170" s="122">
        <f t="shared" si="31"/>
        <v>2185971.9</v>
      </c>
    </row>
    <row r="171" spans="1:21" s="72" customFormat="1" ht="14.25">
      <c r="A171" s="67" t="s">
        <v>193</v>
      </c>
      <c r="B171" s="68"/>
      <c r="C171" s="69"/>
      <c r="D171" s="69"/>
      <c r="E171" s="70"/>
      <c r="F171" s="71"/>
      <c r="G171" s="25">
        <v>0</v>
      </c>
      <c r="H171" s="26">
        <v>0</v>
      </c>
      <c r="I171" s="26">
        <v>0</v>
      </c>
      <c r="J171" s="26">
        <v>0</v>
      </c>
      <c r="K171" s="32">
        <v>0</v>
      </c>
      <c r="L171" s="96"/>
      <c r="M171" s="74"/>
      <c r="N171" s="74"/>
      <c r="O171" s="74"/>
      <c r="P171" s="75"/>
      <c r="Q171" s="25">
        <f t="shared" si="30"/>
        <v>0</v>
      </c>
      <c r="R171" s="26">
        <f t="shared" si="29"/>
        <v>0</v>
      </c>
      <c r="S171" s="26">
        <f t="shared" si="29"/>
        <v>0</v>
      </c>
      <c r="T171" s="26">
        <f t="shared" si="29"/>
        <v>0</v>
      </c>
      <c r="U171" s="32">
        <f t="shared" si="29"/>
        <v>0</v>
      </c>
    </row>
    <row r="172" spans="1:21" s="72" customFormat="1" ht="14.25">
      <c r="A172" s="67" t="s">
        <v>52</v>
      </c>
      <c r="B172" s="68"/>
      <c r="C172" s="69">
        <v>1</v>
      </c>
      <c r="D172" s="69"/>
      <c r="E172" s="70"/>
      <c r="F172" s="71"/>
      <c r="G172" s="120">
        <f>G173</f>
        <v>33488.9</v>
      </c>
      <c r="H172" s="121">
        <f t="shared" ref="H172:U172" si="32">H173</f>
        <v>7840</v>
      </c>
      <c r="I172" s="121">
        <f t="shared" si="32"/>
        <v>0</v>
      </c>
      <c r="J172" s="121">
        <f t="shared" si="32"/>
        <v>0</v>
      </c>
      <c r="K172" s="122">
        <f t="shared" si="32"/>
        <v>25648.9</v>
      </c>
      <c r="L172" s="120">
        <f t="shared" si="32"/>
        <v>-1670</v>
      </c>
      <c r="M172" s="121">
        <f t="shared" si="32"/>
        <v>-1670</v>
      </c>
      <c r="N172" s="121">
        <f t="shared" si="32"/>
        <v>0</v>
      </c>
      <c r="O172" s="121">
        <f t="shared" si="32"/>
        <v>0</v>
      </c>
      <c r="P172" s="122">
        <f t="shared" si="32"/>
        <v>0</v>
      </c>
      <c r="Q172" s="120">
        <f t="shared" si="32"/>
        <v>31818.9</v>
      </c>
      <c r="R172" s="121">
        <f t="shared" si="32"/>
        <v>6170</v>
      </c>
      <c r="S172" s="121">
        <f t="shared" si="32"/>
        <v>0</v>
      </c>
      <c r="T172" s="121">
        <f t="shared" si="32"/>
        <v>0</v>
      </c>
      <c r="U172" s="122">
        <f t="shared" si="32"/>
        <v>25648.9</v>
      </c>
    </row>
    <row r="173" spans="1:21" s="66" customFormat="1">
      <c r="A173" s="60" t="s">
        <v>53</v>
      </c>
      <c r="B173" s="61"/>
      <c r="C173" s="62">
        <v>1</v>
      </c>
      <c r="D173" s="62">
        <v>3</v>
      </c>
      <c r="E173" s="56"/>
      <c r="F173" s="57"/>
      <c r="G173" s="109">
        <f>G37</f>
        <v>33488.9</v>
      </c>
      <c r="H173" s="123">
        <f t="shared" ref="H173:U173" si="33">H37</f>
        <v>7840</v>
      </c>
      <c r="I173" s="123">
        <f t="shared" si="33"/>
        <v>0</v>
      </c>
      <c r="J173" s="123">
        <f t="shared" si="33"/>
        <v>0</v>
      </c>
      <c r="K173" s="124">
        <f t="shared" si="33"/>
        <v>25648.9</v>
      </c>
      <c r="L173" s="109">
        <f t="shared" si="33"/>
        <v>-1670</v>
      </c>
      <c r="M173" s="123">
        <f t="shared" si="33"/>
        <v>-1670</v>
      </c>
      <c r="N173" s="123">
        <f t="shared" si="33"/>
        <v>0</v>
      </c>
      <c r="O173" s="123">
        <f t="shared" si="33"/>
        <v>0</v>
      </c>
      <c r="P173" s="124">
        <f t="shared" si="33"/>
        <v>0</v>
      </c>
      <c r="Q173" s="109">
        <f t="shared" si="33"/>
        <v>31818.9</v>
      </c>
      <c r="R173" s="123">
        <f t="shared" si="33"/>
        <v>6170</v>
      </c>
      <c r="S173" s="123">
        <f t="shared" si="33"/>
        <v>0</v>
      </c>
      <c r="T173" s="123">
        <f t="shared" si="33"/>
        <v>0</v>
      </c>
      <c r="U173" s="124">
        <f t="shared" si="33"/>
        <v>25648.9</v>
      </c>
    </row>
    <row r="174" spans="1:21" s="72" customFormat="1" ht="14.25">
      <c r="A174" s="67" t="s">
        <v>139</v>
      </c>
      <c r="B174" s="68"/>
      <c r="C174" s="69">
        <v>2</v>
      </c>
      <c r="D174" s="69"/>
      <c r="E174" s="70"/>
      <c r="F174" s="71"/>
      <c r="G174" s="120">
        <v>700</v>
      </c>
      <c r="H174" s="121">
        <v>700</v>
      </c>
      <c r="I174" s="121">
        <v>0</v>
      </c>
      <c r="J174" s="121">
        <v>0</v>
      </c>
      <c r="K174" s="122">
        <v>0</v>
      </c>
      <c r="L174" s="96"/>
      <c r="M174" s="74"/>
      <c r="N174" s="74"/>
      <c r="O174" s="74"/>
      <c r="P174" s="75"/>
      <c r="Q174" s="25">
        <f t="shared" si="30"/>
        <v>700</v>
      </c>
      <c r="R174" s="26">
        <f t="shared" si="29"/>
        <v>700</v>
      </c>
      <c r="S174" s="26">
        <f t="shared" si="29"/>
        <v>0</v>
      </c>
      <c r="T174" s="26">
        <f t="shared" si="29"/>
        <v>0</v>
      </c>
      <c r="U174" s="32">
        <f t="shared" si="29"/>
        <v>0</v>
      </c>
    </row>
    <row r="175" spans="1:21" s="66" customFormat="1">
      <c r="A175" s="60" t="s">
        <v>140</v>
      </c>
      <c r="B175" s="61"/>
      <c r="C175" s="62">
        <v>2</v>
      </c>
      <c r="D175" s="62">
        <v>4</v>
      </c>
      <c r="E175" s="56"/>
      <c r="F175" s="57"/>
      <c r="G175" s="109">
        <v>700</v>
      </c>
      <c r="H175" s="123">
        <v>700</v>
      </c>
      <c r="I175" s="123">
        <v>0</v>
      </c>
      <c r="J175" s="123">
        <v>0</v>
      </c>
      <c r="K175" s="124">
        <v>0</v>
      </c>
      <c r="L175" s="63"/>
      <c r="M175" s="64"/>
      <c r="N175" s="64"/>
      <c r="O175" s="64"/>
      <c r="P175" s="65"/>
      <c r="Q175" s="46">
        <f t="shared" si="30"/>
        <v>700</v>
      </c>
      <c r="R175" s="27">
        <f t="shared" si="29"/>
        <v>700</v>
      </c>
      <c r="S175" s="27">
        <f t="shared" si="29"/>
        <v>0</v>
      </c>
      <c r="T175" s="27">
        <f t="shared" si="29"/>
        <v>0</v>
      </c>
      <c r="U175" s="28">
        <f t="shared" si="29"/>
        <v>0</v>
      </c>
    </row>
    <row r="176" spans="1:21" s="72" customFormat="1" ht="14.25">
      <c r="A176" s="67" t="s">
        <v>27</v>
      </c>
      <c r="B176" s="68"/>
      <c r="C176" s="69">
        <v>4</v>
      </c>
      <c r="D176" s="69"/>
      <c r="E176" s="70"/>
      <c r="F176" s="71"/>
      <c r="G176" s="120">
        <f>G177+G178</f>
        <v>64613.2</v>
      </c>
      <c r="H176" s="121">
        <f t="shared" ref="H176:U176" si="34">H177+H178</f>
        <v>61613.2</v>
      </c>
      <c r="I176" s="121">
        <f t="shared" si="34"/>
        <v>3000</v>
      </c>
      <c r="J176" s="121">
        <f t="shared" si="34"/>
        <v>0</v>
      </c>
      <c r="K176" s="122">
        <f t="shared" si="34"/>
        <v>0</v>
      </c>
      <c r="L176" s="120">
        <f t="shared" si="34"/>
        <v>-10450</v>
      </c>
      <c r="M176" s="121">
        <f t="shared" si="34"/>
        <v>-10450</v>
      </c>
      <c r="N176" s="121">
        <f t="shared" si="34"/>
        <v>0</v>
      </c>
      <c r="O176" s="121">
        <f t="shared" si="34"/>
        <v>0</v>
      </c>
      <c r="P176" s="122">
        <f t="shared" si="34"/>
        <v>0</v>
      </c>
      <c r="Q176" s="120">
        <f t="shared" si="34"/>
        <v>54163.199999999997</v>
      </c>
      <c r="R176" s="121">
        <f t="shared" si="34"/>
        <v>51163.199999999997</v>
      </c>
      <c r="S176" s="121">
        <f t="shared" si="34"/>
        <v>3000</v>
      </c>
      <c r="T176" s="121">
        <f t="shared" si="34"/>
        <v>0</v>
      </c>
      <c r="U176" s="122">
        <f t="shared" si="34"/>
        <v>0</v>
      </c>
    </row>
    <row r="177" spans="1:21" s="132" customFormat="1">
      <c r="A177" s="60" t="s">
        <v>28</v>
      </c>
      <c r="B177" s="125"/>
      <c r="C177" s="126">
        <v>4</v>
      </c>
      <c r="D177" s="126">
        <v>3</v>
      </c>
      <c r="E177" s="127"/>
      <c r="F177" s="128"/>
      <c r="G177" s="129">
        <f>G15+G26</f>
        <v>61613.2</v>
      </c>
      <c r="H177" s="130">
        <f t="shared" ref="H177:U177" si="35">H15+H26</f>
        <v>61613.2</v>
      </c>
      <c r="I177" s="130">
        <f t="shared" si="35"/>
        <v>0</v>
      </c>
      <c r="J177" s="130">
        <f t="shared" si="35"/>
        <v>0</v>
      </c>
      <c r="K177" s="131">
        <f t="shared" si="35"/>
        <v>0</v>
      </c>
      <c r="L177" s="129">
        <f t="shared" si="35"/>
        <v>-10450</v>
      </c>
      <c r="M177" s="130">
        <f t="shared" si="35"/>
        <v>-10450</v>
      </c>
      <c r="N177" s="130">
        <f t="shared" si="35"/>
        <v>0</v>
      </c>
      <c r="O177" s="130">
        <f t="shared" si="35"/>
        <v>0</v>
      </c>
      <c r="P177" s="131">
        <f t="shared" si="35"/>
        <v>0</v>
      </c>
      <c r="Q177" s="129">
        <f t="shared" si="35"/>
        <v>51163.199999999997</v>
      </c>
      <c r="R177" s="130">
        <f t="shared" si="35"/>
        <v>51163.199999999997</v>
      </c>
      <c r="S177" s="130">
        <f t="shared" si="35"/>
        <v>0</v>
      </c>
      <c r="T177" s="130">
        <f t="shared" si="35"/>
        <v>0</v>
      </c>
      <c r="U177" s="131">
        <f t="shared" si="35"/>
        <v>0</v>
      </c>
    </row>
    <row r="178" spans="1:21" s="132" customFormat="1" ht="30">
      <c r="A178" s="60" t="s">
        <v>108</v>
      </c>
      <c r="B178" s="125"/>
      <c r="C178" s="126">
        <v>4</v>
      </c>
      <c r="D178" s="126">
        <v>6</v>
      </c>
      <c r="E178" s="127"/>
      <c r="F178" s="128"/>
      <c r="G178" s="129">
        <v>3000</v>
      </c>
      <c r="H178" s="130">
        <v>0</v>
      </c>
      <c r="I178" s="130">
        <v>3000</v>
      </c>
      <c r="J178" s="130">
        <v>0</v>
      </c>
      <c r="K178" s="131">
        <v>0</v>
      </c>
      <c r="L178" s="133"/>
      <c r="M178" s="134"/>
      <c r="N178" s="134"/>
      <c r="O178" s="134"/>
      <c r="P178" s="135"/>
      <c r="Q178" s="46">
        <f t="shared" si="30"/>
        <v>3000</v>
      </c>
      <c r="R178" s="27">
        <f t="shared" si="29"/>
        <v>0</v>
      </c>
      <c r="S178" s="27">
        <f t="shared" si="29"/>
        <v>3000</v>
      </c>
      <c r="T178" s="27">
        <f t="shared" si="29"/>
        <v>0</v>
      </c>
      <c r="U178" s="28">
        <f t="shared" si="29"/>
        <v>0</v>
      </c>
    </row>
    <row r="179" spans="1:21" s="72" customFormat="1" ht="14.25">
      <c r="A179" s="67" t="s">
        <v>20</v>
      </c>
      <c r="B179" s="68"/>
      <c r="C179" s="69" t="s">
        <v>21</v>
      </c>
      <c r="D179" s="69"/>
      <c r="E179" s="70"/>
      <c r="F179" s="71"/>
      <c r="G179" s="120">
        <v>8000</v>
      </c>
      <c r="H179" s="121">
        <v>8000</v>
      </c>
      <c r="I179" s="121">
        <v>0</v>
      </c>
      <c r="J179" s="121">
        <v>0</v>
      </c>
      <c r="K179" s="122">
        <v>0</v>
      </c>
      <c r="L179" s="96"/>
      <c r="M179" s="74"/>
      <c r="N179" s="74"/>
      <c r="O179" s="74"/>
      <c r="P179" s="75"/>
      <c r="Q179" s="25">
        <f t="shared" si="30"/>
        <v>8000</v>
      </c>
      <c r="R179" s="26">
        <f t="shared" si="29"/>
        <v>8000</v>
      </c>
      <c r="S179" s="26">
        <f t="shared" si="29"/>
        <v>0</v>
      </c>
      <c r="T179" s="26">
        <f t="shared" si="29"/>
        <v>0</v>
      </c>
      <c r="U179" s="32">
        <f t="shared" si="29"/>
        <v>0</v>
      </c>
    </row>
    <row r="180" spans="1:21" s="132" customFormat="1">
      <c r="A180" s="60" t="s">
        <v>22</v>
      </c>
      <c r="B180" s="125"/>
      <c r="C180" s="42" t="s">
        <v>21</v>
      </c>
      <c r="D180" s="43">
        <v>1</v>
      </c>
      <c r="E180" s="44"/>
      <c r="F180" s="45"/>
      <c r="G180" s="129">
        <v>8000</v>
      </c>
      <c r="H180" s="130">
        <v>8000</v>
      </c>
      <c r="I180" s="130">
        <v>0</v>
      </c>
      <c r="J180" s="130">
        <v>0</v>
      </c>
      <c r="K180" s="131">
        <v>0</v>
      </c>
      <c r="L180" s="133"/>
      <c r="M180" s="134"/>
      <c r="N180" s="134"/>
      <c r="O180" s="134"/>
      <c r="P180" s="135"/>
      <c r="Q180" s="46">
        <f t="shared" si="30"/>
        <v>8000</v>
      </c>
      <c r="R180" s="27">
        <f t="shared" si="29"/>
        <v>8000</v>
      </c>
      <c r="S180" s="27">
        <f t="shared" si="29"/>
        <v>0</v>
      </c>
      <c r="T180" s="27">
        <f t="shared" si="29"/>
        <v>0</v>
      </c>
      <c r="U180" s="28">
        <f t="shared" si="29"/>
        <v>0</v>
      </c>
    </row>
    <row r="181" spans="1:21" s="72" customFormat="1" ht="18" customHeight="1">
      <c r="A181" s="67" t="s">
        <v>111</v>
      </c>
      <c r="B181" s="68"/>
      <c r="C181" s="69">
        <v>5</v>
      </c>
      <c r="D181" s="69"/>
      <c r="E181" s="70"/>
      <c r="F181" s="71"/>
      <c r="G181" s="120">
        <v>62892</v>
      </c>
      <c r="H181" s="121">
        <v>46172</v>
      </c>
      <c r="I181" s="121">
        <v>0</v>
      </c>
      <c r="J181" s="121">
        <v>0</v>
      </c>
      <c r="K181" s="122">
        <v>16720</v>
      </c>
      <c r="L181" s="96">
        <f>SUM(L182:L186)</f>
        <v>-4610.7</v>
      </c>
      <c r="M181" s="74">
        <f>SUM(M182:M186)</f>
        <v>-4610.7</v>
      </c>
      <c r="N181" s="74"/>
      <c r="O181" s="74"/>
      <c r="P181" s="75"/>
      <c r="Q181" s="25">
        <f t="shared" si="30"/>
        <v>58281.3</v>
      </c>
      <c r="R181" s="26">
        <f t="shared" si="29"/>
        <v>41561.300000000003</v>
      </c>
      <c r="S181" s="26">
        <f t="shared" si="29"/>
        <v>0</v>
      </c>
      <c r="T181" s="26">
        <f t="shared" si="29"/>
        <v>0</v>
      </c>
      <c r="U181" s="32">
        <f t="shared" si="29"/>
        <v>16720</v>
      </c>
    </row>
    <row r="182" spans="1:21" s="66" customFormat="1">
      <c r="A182" s="60" t="s">
        <v>122</v>
      </c>
      <c r="B182" s="61"/>
      <c r="C182" s="62">
        <v>5</v>
      </c>
      <c r="D182" s="62">
        <v>1</v>
      </c>
      <c r="E182" s="56"/>
      <c r="F182" s="57"/>
      <c r="G182" s="109">
        <v>1500</v>
      </c>
      <c r="H182" s="123">
        <v>1500</v>
      </c>
      <c r="I182" s="123">
        <v>0</v>
      </c>
      <c r="J182" s="123">
        <v>0</v>
      </c>
      <c r="K182" s="124">
        <v>0</v>
      </c>
      <c r="L182" s="63"/>
      <c r="M182" s="64"/>
      <c r="N182" s="64"/>
      <c r="O182" s="64"/>
      <c r="P182" s="65"/>
      <c r="Q182" s="46">
        <f t="shared" si="30"/>
        <v>1500</v>
      </c>
      <c r="R182" s="27">
        <f t="shared" si="29"/>
        <v>1500</v>
      </c>
      <c r="S182" s="27">
        <f t="shared" si="29"/>
        <v>0</v>
      </c>
      <c r="T182" s="27">
        <f t="shared" si="29"/>
        <v>0</v>
      </c>
      <c r="U182" s="28">
        <f t="shared" si="29"/>
        <v>0</v>
      </c>
    </row>
    <row r="183" spans="1:21" s="66" customFormat="1">
      <c r="A183" s="60" t="s">
        <v>125</v>
      </c>
      <c r="B183" s="61"/>
      <c r="C183" s="62">
        <v>5</v>
      </c>
      <c r="D183" s="62">
        <v>2</v>
      </c>
      <c r="E183" s="56"/>
      <c r="F183" s="57"/>
      <c r="G183" s="109">
        <v>2250</v>
      </c>
      <c r="H183" s="123">
        <v>2250</v>
      </c>
      <c r="I183" s="123">
        <v>0</v>
      </c>
      <c r="J183" s="123">
        <v>0</v>
      </c>
      <c r="K183" s="124">
        <v>0</v>
      </c>
      <c r="L183" s="63"/>
      <c r="M183" s="64"/>
      <c r="N183" s="64"/>
      <c r="O183" s="64"/>
      <c r="P183" s="65"/>
      <c r="Q183" s="46">
        <f t="shared" si="30"/>
        <v>2250</v>
      </c>
      <c r="R183" s="27">
        <f t="shared" si="29"/>
        <v>2250</v>
      </c>
      <c r="S183" s="27">
        <f t="shared" si="29"/>
        <v>0</v>
      </c>
      <c r="T183" s="27">
        <f t="shared" si="29"/>
        <v>0</v>
      </c>
      <c r="U183" s="28">
        <f t="shared" si="29"/>
        <v>0</v>
      </c>
    </row>
    <row r="184" spans="1:21" s="66" customFormat="1">
      <c r="A184" s="60" t="s">
        <v>112</v>
      </c>
      <c r="B184" s="61"/>
      <c r="C184" s="62">
        <v>5</v>
      </c>
      <c r="D184" s="62">
        <v>3</v>
      </c>
      <c r="E184" s="56"/>
      <c r="F184" s="57"/>
      <c r="G184" s="109">
        <v>43392</v>
      </c>
      <c r="H184" s="123">
        <v>26672</v>
      </c>
      <c r="I184" s="123">
        <v>0</v>
      </c>
      <c r="J184" s="123">
        <v>0</v>
      </c>
      <c r="K184" s="124">
        <v>16720</v>
      </c>
      <c r="L184" s="63"/>
      <c r="M184" s="64"/>
      <c r="N184" s="64"/>
      <c r="O184" s="64"/>
      <c r="P184" s="65"/>
      <c r="Q184" s="46">
        <f t="shared" si="30"/>
        <v>43392</v>
      </c>
      <c r="R184" s="27">
        <f t="shared" si="29"/>
        <v>26672</v>
      </c>
      <c r="S184" s="27">
        <f t="shared" si="29"/>
        <v>0</v>
      </c>
      <c r="T184" s="27">
        <f t="shared" si="29"/>
        <v>0</v>
      </c>
      <c r="U184" s="28">
        <f t="shared" si="29"/>
        <v>16720</v>
      </c>
    </row>
    <row r="185" spans="1:21" s="66" customFormat="1">
      <c r="A185" s="60" t="s">
        <v>127</v>
      </c>
      <c r="B185" s="61"/>
      <c r="C185" s="62">
        <v>5</v>
      </c>
      <c r="D185" s="62">
        <v>5</v>
      </c>
      <c r="E185" s="56"/>
      <c r="F185" s="57"/>
      <c r="G185" s="109">
        <v>9750</v>
      </c>
      <c r="H185" s="123">
        <v>9750</v>
      </c>
      <c r="I185" s="123">
        <v>0</v>
      </c>
      <c r="J185" s="123">
        <v>0</v>
      </c>
      <c r="K185" s="124">
        <v>0</v>
      </c>
      <c r="L185" s="63"/>
      <c r="M185" s="64"/>
      <c r="N185" s="64"/>
      <c r="O185" s="64"/>
      <c r="P185" s="65"/>
      <c r="Q185" s="46">
        <f t="shared" si="30"/>
        <v>9750</v>
      </c>
      <c r="R185" s="27">
        <f t="shared" si="29"/>
        <v>9750</v>
      </c>
      <c r="S185" s="27">
        <f t="shared" si="29"/>
        <v>0</v>
      </c>
      <c r="T185" s="27">
        <f t="shared" si="29"/>
        <v>0</v>
      </c>
      <c r="U185" s="28">
        <f t="shared" si="29"/>
        <v>0</v>
      </c>
    </row>
    <row r="186" spans="1:21" s="66" customFormat="1">
      <c r="A186" s="60" t="s">
        <v>135</v>
      </c>
      <c r="B186" s="61"/>
      <c r="C186" s="62">
        <v>5</v>
      </c>
      <c r="D186" s="62">
        <v>6</v>
      </c>
      <c r="E186" s="56"/>
      <c r="F186" s="57"/>
      <c r="G186" s="109">
        <v>6000</v>
      </c>
      <c r="H186" s="123">
        <v>6000</v>
      </c>
      <c r="I186" s="123">
        <v>0</v>
      </c>
      <c r="J186" s="123">
        <v>0</v>
      </c>
      <c r="K186" s="124">
        <v>0</v>
      </c>
      <c r="L186" s="63">
        <f>L110</f>
        <v>-4610.7</v>
      </c>
      <c r="M186" s="64">
        <f>M110</f>
        <v>-4610.7</v>
      </c>
      <c r="N186" s="64"/>
      <c r="O186" s="64"/>
      <c r="P186" s="65"/>
      <c r="Q186" s="46">
        <f t="shared" si="30"/>
        <v>1389.3000000000002</v>
      </c>
      <c r="R186" s="27">
        <f t="shared" si="29"/>
        <v>1389.3000000000002</v>
      </c>
      <c r="S186" s="27">
        <f t="shared" si="29"/>
        <v>0</v>
      </c>
      <c r="T186" s="27">
        <f t="shared" si="29"/>
        <v>0</v>
      </c>
      <c r="U186" s="28">
        <f t="shared" si="29"/>
        <v>0</v>
      </c>
    </row>
    <row r="187" spans="1:21" s="72" customFormat="1" ht="14.25">
      <c r="A187" s="67" t="s">
        <v>61</v>
      </c>
      <c r="B187" s="68"/>
      <c r="C187" s="69">
        <v>6</v>
      </c>
      <c r="D187" s="69"/>
      <c r="E187" s="70"/>
      <c r="F187" s="71"/>
      <c r="G187" s="120">
        <f>SUM(G188:G190)</f>
        <v>22277.1</v>
      </c>
      <c r="H187" s="121">
        <f t="shared" ref="H187:U187" si="36">SUM(H188:H190)</f>
        <v>22277.1</v>
      </c>
      <c r="I187" s="121">
        <f t="shared" si="36"/>
        <v>0</v>
      </c>
      <c r="J187" s="121">
        <f t="shared" si="36"/>
        <v>0</v>
      </c>
      <c r="K187" s="122">
        <f t="shared" si="36"/>
        <v>0</v>
      </c>
      <c r="L187" s="120">
        <f t="shared" si="36"/>
        <v>1500</v>
      </c>
      <c r="M187" s="121">
        <f t="shared" si="36"/>
        <v>1500</v>
      </c>
      <c r="N187" s="121">
        <f t="shared" si="36"/>
        <v>0</v>
      </c>
      <c r="O187" s="121">
        <f t="shared" si="36"/>
        <v>0</v>
      </c>
      <c r="P187" s="122">
        <f t="shared" si="36"/>
        <v>0</v>
      </c>
      <c r="Q187" s="120">
        <f t="shared" si="36"/>
        <v>23777.1</v>
      </c>
      <c r="R187" s="121">
        <f t="shared" si="36"/>
        <v>23777.1</v>
      </c>
      <c r="S187" s="121">
        <f t="shared" si="36"/>
        <v>0</v>
      </c>
      <c r="T187" s="121">
        <f t="shared" si="36"/>
        <v>0</v>
      </c>
      <c r="U187" s="122">
        <f t="shared" si="36"/>
        <v>0</v>
      </c>
    </row>
    <row r="188" spans="1:21" s="66" customFormat="1">
      <c r="A188" s="60" t="s">
        <v>143</v>
      </c>
      <c r="B188" s="61"/>
      <c r="C188" s="62">
        <v>6</v>
      </c>
      <c r="D188" s="62">
        <v>1</v>
      </c>
      <c r="E188" s="56"/>
      <c r="F188" s="57"/>
      <c r="G188" s="109">
        <v>10000</v>
      </c>
      <c r="H188" s="123">
        <v>10000</v>
      </c>
      <c r="I188" s="123">
        <v>0</v>
      </c>
      <c r="J188" s="123">
        <v>0</v>
      </c>
      <c r="K188" s="124">
        <v>0</v>
      </c>
      <c r="L188" s="63"/>
      <c r="M188" s="64"/>
      <c r="N188" s="64"/>
      <c r="O188" s="64"/>
      <c r="P188" s="65"/>
      <c r="Q188" s="46">
        <f t="shared" si="30"/>
        <v>10000</v>
      </c>
      <c r="R188" s="27">
        <f t="shared" si="29"/>
        <v>10000</v>
      </c>
      <c r="S188" s="27">
        <f t="shared" si="29"/>
        <v>0</v>
      </c>
      <c r="T188" s="27">
        <f t="shared" si="29"/>
        <v>0</v>
      </c>
      <c r="U188" s="28">
        <f t="shared" si="29"/>
        <v>0</v>
      </c>
    </row>
    <row r="189" spans="1:21" s="66" customFormat="1">
      <c r="A189" s="60" t="s">
        <v>86</v>
      </c>
      <c r="B189" s="61"/>
      <c r="C189" s="62">
        <v>6</v>
      </c>
      <c r="D189" s="62">
        <v>3</v>
      </c>
      <c r="E189" s="56"/>
      <c r="F189" s="57"/>
      <c r="G189" s="109">
        <f>G65</f>
        <v>8277.1</v>
      </c>
      <c r="H189" s="123">
        <f t="shared" ref="H189:T189" si="37">H65</f>
        <v>8277.1</v>
      </c>
      <c r="I189" s="123">
        <f t="shared" si="37"/>
        <v>0</v>
      </c>
      <c r="J189" s="123">
        <f t="shared" si="37"/>
        <v>0</v>
      </c>
      <c r="K189" s="124">
        <f t="shared" si="37"/>
        <v>0</v>
      </c>
      <c r="L189" s="109">
        <f t="shared" si="37"/>
        <v>1500</v>
      </c>
      <c r="M189" s="123">
        <f t="shared" si="37"/>
        <v>1500</v>
      </c>
      <c r="N189" s="123">
        <f t="shared" si="37"/>
        <v>0</v>
      </c>
      <c r="O189" s="123">
        <f t="shared" si="37"/>
        <v>0</v>
      </c>
      <c r="P189" s="124">
        <f t="shared" si="37"/>
        <v>0</v>
      </c>
      <c r="Q189" s="109">
        <f t="shared" si="37"/>
        <v>9777.1</v>
      </c>
      <c r="R189" s="123">
        <f t="shared" si="37"/>
        <v>9777.1</v>
      </c>
      <c r="S189" s="123">
        <f t="shared" si="37"/>
        <v>0</v>
      </c>
      <c r="T189" s="123">
        <f t="shared" si="37"/>
        <v>0</v>
      </c>
      <c r="U189" s="28">
        <f t="shared" si="29"/>
        <v>0</v>
      </c>
    </row>
    <row r="190" spans="1:21" s="66" customFormat="1">
      <c r="A190" s="60" t="s">
        <v>62</v>
      </c>
      <c r="B190" s="61"/>
      <c r="C190" s="62">
        <v>6</v>
      </c>
      <c r="D190" s="62">
        <v>4</v>
      </c>
      <c r="E190" s="56"/>
      <c r="F190" s="57"/>
      <c r="G190" s="109">
        <v>4000</v>
      </c>
      <c r="H190" s="123">
        <v>4000</v>
      </c>
      <c r="I190" s="123">
        <v>0</v>
      </c>
      <c r="J190" s="123">
        <v>0</v>
      </c>
      <c r="K190" s="124">
        <v>0</v>
      </c>
      <c r="L190" s="63"/>
      <c r="M190" s="64"/>
      <c r="N190" s="64"/>
      <c r="O190" s="64"/>
      <c r="P190" s="65"/>
      <c r="Q190" s="46">
        <f t="shared" si="30"/>
        <v>4000</v>
      </c>
      <c r="R190" s="27">
        <f t="shared" si="29"/>
        <v>4000</v>
      </c>
      <c r="S190" s="27">
        <f t="shared" si="29"/>
        <v>0</v>
      </c>
      <c r="T190" s="27">
        <f t="shared" si="29"/>
        <v>0</v>
      </c>
      <c r="U190" s="28">
        <f t="shared" si="29"/>
        <v>0</v>
      </c>
    </row>
    <row r="191" spans="1:21" s="72" customFormat="1" ht="14.25">
      <c r="A191" s="67" t="s">
        <v>156</v>
      </c>
      <c r="B191" s="68"/>
      <c r="C191" s="69">
        <v>7</v>
      </c>
      <c r="D191" s="69"/>
      <c r="E191" s="70"/>
      <c r="F191" s="71"/>
      <c r="G191" s="120">
        <v>455.2</v>
      </c>
      <c r="H191" s="121">
        <v>0</v>
      </c>
      <c r="I191" s="121">
        <v>455.2</v>
      </c>
      <c r="J191" s="121">
        <v>0</v>
      </c>
      <c r="K191" s="122">
        <v>0</v>
      </c>
      <c r="L191" s="96"/>
      <c r="M191" s="74"/>
      <c r="N191" s="74"/>
      <c r="O191" s="74"/>
      <c r="P191" s="75"/>
      <c r="Q191" s="25">
        <f t="shared" si="30"/>
        <v>455.2</v>
      </c>
      <c r="R191" s="26">
        <f t="shared" si="29"/>
        <v>0</v>
      </c>
      <c r="S191" s="26">
        <f t="shared" si="29"/>
        <v>455.2</v>
      </c>
      <c r="T191" s="26">
        <f t="shared" si="29"/>
        <v>0</v>
      </c>
      <c r="U191" s="32">
        <f t="shared" si="29"/>
        <v>0</v>
      </c>
    </row>
    <row r="192" spans="1:21" s="66" customFormat="1">
      <c r="A192" s="60" t="s">
        <v>157</v>
      </c>
      <c r="B192" s="61"/>
      <c r="C192" s="62">
        <v>7</v>
      </c>
      <c r="D192" s="62">
        <v>1</v>
      </c>
      <c r="E192" s="56"/>
      <c r="F192" s="57"/>
      <c r="G192" s="109">
        <v>455.2</v>
      </c>
      <c r="H192" s="123">
        <v>0</v>
      </c>
      <c r="I192" s="123">
        <v>455.2</v>
      </c>
      <c r="J192" s="123">
        <v>0</v>
      </c>
      <c r="K192" s="124">
        <v>0</v>
      </c>
      <c r="L192" s="63"/>
      <c r="M192" s="64"/>
      <c r="N192" s="64"/>
      <c r="O192" s="64"/>
      <c r="P192" s="65"/>
      <c r="Q192" s="46">
        <f t="shared" si="30"/>
        <v>455.2</v>
      </c>
      <c r="R192" s="27">
        <f t="shared" si="29"/>
        <v>0</v>
      </c>
      <c r="S192" s="27">
        <f t="shared" si="29"/>
        <v>455.2</v>
      </c>
      <c r="T192" s="27">
        <f t="shared" si="29"/>
        <v>0</v>
      </c>
      <c r="U192" s="28">
        <f t="shared" si="29"/>
        <v>0</v>
      </c>
    </row>
    <row r="193" spans="1:21" s="72" customFormat="1" ht="16.5" customHeight="1">
      <c r="A193" s="67" t="s">
        <v>150</v>
      </c>
      <c r="B193" s="68"/>
      <c r="C193" s="69">
        <v>8</v>
      </c>
      <c r="D193" s="69"/>
      <c r="E193" s="70"/>
      <c r="F193" s="71"/>
      <c r="G193" s="120">
        <v>19060</v>
      </c>
      <c r="H193" s="121">
        <v>19060</v>
      </c>
      <c r="I193" s="121">
        <v>0</v>
      </c>
      <c r="J193" s="121">
        <v>0</v>
      </c>
      <c r="K193" s="122">
        <v>0</v>
      </c>
      <c r="L193" s="104">
        <f>L194+L195</f>
        <v>18450</v>
      </c>
      <c r="M193" s="105">
        <f>M194+M195</f>
        <v>18450</v>
      </c>
      <c r="N193" s="74"/>
      <c r="O193" s="74"/>
      <c r="P193" s="75"/>
      <c r="Q193" s="25">
        <f t="shared" si="30"/>
        <v>37510</v>
      </c>
      <c r="R193" s="26">
        <f t="shared" si="29"/>
        <v>37510</v>
      </c>
      <c r="S193" s="26">
        <f t="shared" si="29"/>
        <v>0</v>
      </c>
      <c r="T193" s="26">
        <f t="shared" si="29"/>
        <v>0</v>
      </c>
      <c r="U193" s="32">
        <f t="shared" si="29"/>
        <v>0</v>
      </c>
    </row>
    <row r="194" spans="1:21" s="66" customFormat="1">
      <c r="A194" s="60" t="s">
        <v>151</v>
      </c>
      <c r="B194" s="61"/>
      <c r="C194" s="62">
        <v>8</v>
      </c>
      <c r="D194" s="62">
        <v>5</v>
      </c>
      <c r="E194" s="56"/>
      <c r="F194" s="57"/>
      <c r="G194" s="109">
        <v>3000</v>
      </c>
      <c r="H194" s="123">
        <v>3000</v>
      </c>
      <c r="I194" s="123">
        <v>0</v>
      </c>
      <c r="J194" s="123">
        <v>0</v>
      </c>
      <c r="K194" s="124">
        <v>0</v>
      </c>
      <c r="L194" s="63"/>
      <c r="M194" s="64"/>
      <c r="N194" s="64"/>
      <c r="O194" s="64"/>
      <c r="P194" s="65"/>
      <c r="Q194" s="46">
        <f t="shared" si="30"/>
        <v>3000</v>
      </c>
      <c r="R194" s="27">
        <f t="shared" si="29"/>
        <v>3000</v>
      </c>
      <c r="S194" s="27">
        <f t="shared" si="29"/>
        <v>0</v>
      </c>
      <c r="T194" s="27">
        <f t="shared" si="29"/>
        <v>0</v>
      </c>
      <c r="U194" s="28">
        <f t="shared" si="29"/>
        <v>0</v>
      </c>
    </row>
    <row r="195" spans="1:21" s="66" customFormat="1" ht="30">
      <c r="A195" s="60" t="s">
        <v>97</v>
      </c>
      <c r="B195" s="61"/>
      <c r="C195" s="62">
        <v>8</v>
      </c>
      <c r="D195" s="62">
        <v>6</v>
      </c>
      <c r="E195" s="56"/>
      <c r="F195" s="57"/>
      <c r="G195" s="109">
        <v>16060</v>
      </c>
      <c r="H195" s="123">
        <v>16060</v>
      </c>
      <c r="I195" s="123">
        <v>0</v>
      </c>
      <c r="J195" s="123">
        <v>0</v>
      </c>
      <c r="K195" s="124">
        <v>0</v>
      </c>
      <c r="L195" s="95">
        <f>L75</f>
        <v>18450</v>
      </c>
      <c r="M195" s="110">
        <f>M75</f>
        <v>18450</v>
      </c>
      <c r="N195" s="64"/>
      <c r="O195" s="64"/>
      <c r="P195" s="65"/>
      <c r="Q195" s="46">
        <f t="shared" si="30"/>
        <v>34510</v>
      </c>
      <c r="R195" s="27">
        <f t="shared" si="29"/>
        <v>34510</v>
      </c>
      <c r="S195" s="27">
        <f t="shared" si="29"/>
        <v>0</v>
      </c>
      <c r="T195" s="27">
        <f t="shared" si="29"/>
        <v>0</v>
      </c>
      <c r="U195" s="28">
        <f t="shared" si="29"/>
        <v>0</v>
      </c>
    </row>
    <row r="196" spans="1:21" s="72" customFormat="1" ht="14.25">
      <c r="A196" s="67" t="s">
        <v>76</v>
      </c>
      <c r="B196" s="68"/>
      <c r="C196" s="69">
        <v>9</v>
      </c>
      <c r="D196" s="69"/>
      <c r="E196" s="70"/>
      <c r="F196" s="71"/>
      <c r="G196" s="120">
        <v>63520.6</v>
      </c>
      <c r="H196" s="121">
        <v>41000</v>
      </c>
      <c r="I196" s="121">
        <v>13000</v>
      </c>
      <c r="J196" s="121">
        <v>0</v>
      </c>
      <c r="K196" s="122">
        <v>9520.6</v>
      </c>
      <c r="L196" s="96"/>
      <c r="M196" s="74"/>
      <c r="N196" s="74"/>
      <c r="O196" s="74"/>
      <c r="P196" s="75"/>
      <c r="Q196" s="25">
        <f t="shared" si="30"/>
        <v>63520.6</v>
      </c>
      <c r="R196" s="26">
        <f t="shared" si="29"/>
        <v>41000</v>
      </c>
      <c r="S196" s="26">
        <f t="shared" si="29"/>
        <v>13000</v>
      </c>
      <c r="T196" s="26">
        <f t="shared" si="29"/>
        <v>0</v>
      </c>
      <c r="U196" s="32">
        <f t="shared" si="29"/>
        <v>9520.6</v>
      </c>
    </row>
    <row r="197" spans="1:21" s="66" customFormat="1" ht="30">
      <c r="A197" s="60" t="s">
        <v>77</v>
      </c>
      <c r="B197" s="61"/>
      <c r="C197" s="62">
        <v>9</v>
      </c>
      <c r="D197" s="62">
        <v>3</v>
      </c>
      <c r="E197" s="56"/>
      <c r="F197" s="57"/>
      <c r="G197" s="109">
        <v>13000</v>
      </c>
      <c r="H197" s="123">
        <v>0</v>
      </c>
      <c r="I197" s="123">
        <v>13000</v>
      </c>
      <c r="J197" s="123">
        <v>0</v>
      </c>
      <c r="K197" s="124">
        <v>0</v>
      </c>
      <c r="L197" s="63"/>
      <c r="M197" s="64"/>
      <c r="N197" s="64"/>
      <c r="O197" s="64"/>
      <c r="P197" s="65"/>
      <c r="Q197" s="46">
        <f t="shared" si="30"/>
        <v>13000</v>
      </c>
      <c r="R197" s="27">
        <f t="shared" si="29"/>
        <v>0</v>
      </c>
      <c r="S197" s="27">
        <f t="shared" si="29"/>
        <v>13000</v>
      </c>
      <c r="T197" s="27">
        <f t="shared" si="29"/>
        <v>0</v>
      </c>
      <c r="U197" s="28">
        <f t="shared" si="29"/>
        <v>0</v>
      </c>
    </row>
    <row r="198" spans="1:21" s="66" customFormat="1">
      <c r="A198" s="60" t="s">
        <v>80</v>
      </c>
      <c r="B198" s="61"/>
      <c r="C198" s="62">
        <v>9</v>
      </c>
      <c r="D198" s="62">
        <v>6</v>
      </c>
      <c r="E198" s="56"/>
      <c r="F198" s="57"/>
      <c r="G198" s="109">
        <v>50520.6</v>
      </c>
      <c r="H198" s="123">
        <v>41000</v>
      </c>
      <c r="I198" s="123">
        <v>0</v>
      </c>
      <c r="J198" s="123">
        <v>0</v>
      </c>
      <c r="K198" s="124">
        <v>9520.6</v>
      </c>
      <c r="L198" s="63"/>
      <c r="M198" s="64"/>
      <c r="N198" s="64"/>
      <c r="O198" s="64"/>
      <c r="P198" s="65"/>
      <c r="Q198" s="46">
        <f t="shared" si="30"/>
        <v>50520.6</v>
      </c>
      <c r="R198" s="27">
        <f t="shared" si="29"/>
        <v>41000</v>
      </c>
      <c r="S198" s="27">
        <f t="shared" si="29"/>
        <v>0</v>
      </c>
      <c r="T198" s="27">
        <f t="shared" si="29"/>
        <v>0</v>
      </c>
      <c r="U198" s="28">
        <f t="shared" si="29"/>
        <v>9520.6</v>
      </c>
    </row>
    <row r="199" spans="1:21" s="72" customFormat="1" ht="14.25">
      <c r="A199" s="67" t="s">
        <v>67</v>
      </c>
      <c r="B199" s="68"/>
      <c r="C199" s="69">
        <v>10</v>
      </c>
      <c r="D199" s="69"/>
      <c r="E199" s="70"/>
      <c r="F199" s="71"/>
      <c r="G199" s="120">
        <v>1077.2</v>
      </c>
      <c r="H199" s="121">
        <v>1077.2</v>
      </c>
      <c r="I199" s="121">
        <v>0</v>
      </c>
      <c r="J199" s="121">
        <v>0</v>
      </c>
      <c r="K199" s="122">
        <v>0</v>
      </c>
      <c r="L199" s="96"/>
      <c r="M199" s="74"/>
      <c r="N199" s="74"/>
      <c r="O199" s="74"/>
      <c r="P199" s="75"/>
      <c r="Q199" s="25">
        <f t="shared" si="30"/>
        <v>1077.2</v>
      </c>
      <c r="R199" s="26">
        <f t="shared" si="29"/>
        <v>1077.2</v>
      </c>
      <c r="S199" s="26">
        <f t="shared" si="29"/>
        <v>0</v>
      </c>
      <c r="T199" s="26">
        <f t="shared" si="29"/>
        <v>0</v>
      </c>
      <c r="U199" s="32">
        <f t="shared" si="29"/>
        <v>0</v>
      </c>
    </row>
    <row r="200" spans="1:21" s="66" customFormat="1">
      <c r="A200" s="40" t="s">
        <v>68</v>
      </c>
      <c r="B200" s="61"/>
      <c r="C200" s="62">
        <v>10</v>
      </c>
      <c r="D200" s="62">
        <v>3</v>
      </c>
      <c r="E200" s="56"/>
      <c r="F200" s="57"/>
      <c r="G200" s="109">
        <v>1077.2</v>
      </c>
      <c r="H200" s="123">
        <v>1077.2</v>
      </c>
      <c r="I200" s="123">
        <v>0</v>
      </c>
      <c r="J200" s="123">
        <v>0</v>
      </c>
      <c r="K200" s="124">
        <v>0</v>
      </c>
      <c r="L200" s="63"/>
      <c r="M200" s="64"/>
      <c r="N200" s="64"/>
      <c r="O200" s="64"/>
      <c r="P200" s="65"/>
      <c r="Q200" s="46">
        <f t="shared" si="30"/>
        <v>1077.2</v>
      </c>
      <c r="R200" s="27">
        <f t="shared" si="29"/>
        <v>1077.2</v>
      </c>
      <c r="S200" s="27">
        <f t="shared" si="29"/>
        <v>0</v>
      </c>
      <c r="T200" s="27">
        <f t="shared" si="29"/>
        <v>0</v>
      </c>
      <c r="U200" s="28">
        <f t="shared" si="29"/>
        <v>0</v>
      </c>
    </row>
    <row r="201" spans="1:21" s="72" customFormat="1" ht="31.5" customHeight="1">
      <c r="A201" s="67" t="s">
        <v>184</v>
      </c>
      <c r="B201" s="68"/>
      <c r="C201" s="69">
        <v>11</v>
      </c>
      <c r="D201" s="69"/>
      <c r="E201" s="70"/>
      <c r="F201" s="71"/>
      <c r="G201" s="120">
        <v>624030.69999999995</v>
      </c>
      <c r="H201" s="121">
        <v>3500</v>
      </c>
      <c r="I201" s="121">
        <v>0</v>
      </c>
      <c r="J201" s="121">
        <v>0</v>
      </c>
      <c r="K201" s="122">
        <v>620530.69999999995</v>
      </c>
      <c r="L201" s="96"/>
      <c r="M201" s="74"/>
      <c r="N201" s="74"/>
      <c r="O201" s="74"/>
      <c r="P201" s="75"/>
      <c r="Q201" s="25">
        <f t="shared" si="30"/>
        <v>624030.69999999995</v>
      </c>
      <c r="R201" s="26">
        <f t="shared" si="29"/>
        <v>3500</v>
      </c>
      <c r="S201" s="26">
        <f t="shared" si="29"/>
        <v>0</v>
      </c>
      <c r="T201" s="26">
        <f t="shared" si="29"/>
        <v>0</v>
      </c>
      <c r="U201" s="32">
        <f t="shared" si="29"/>
        <v>620530.69999999995</v>
      </c>
    </row>
    <row r="202" spans="1:21" s="66" customFormat="1">
      <c r="A202" s="60" t="s">
        <v>190</v>
      </c>
      <c r="B202" s="61"/>
      <c r="C202" s="62">
        <v>11</v>
      </c>
      <c r="D202" s="62">
        <v>1</v>
      </c>
      <c r="E202" s="56"/>
      <c r="F202" s="57"/>
      <c r="G202" s="109">
        <v>3500</v>
      </c>
      <c r="H202" s="123">
        <v>3500</v>
      </c>
      <c r="I202" s="123">
        <v>0</v>
      </c>
      <c r="J202" s="123">
        <v>0</v>
      </c>
      <c r="K202" s="124">
        <v>0</v>
      </c>
      <c r="L202" s="63"/>
      <c r="M202" s="64"/>
      <c r="N202" s="64"/>
      <c r="O202" s="64"/>
      <c r="P202" s="65"/>
      <c r="Q202" s="46">
        <f t="shared" si="30"/>
        <v>3500</v>
      </c>
      <c r="R202" s="27">
        <f t="shared" si="29"/>
        <v>3500</v>
      </c>
      <c r="S202" s="27">
        <f t="shared" si="29"/>
        <v>0</v>
      </c>
      <c r="T202" s="27">
        <f t="shared" si="29"/>
        <v>0</v>
      </c>
      <c r="U202" s="28">
        <f t="shared" si="29"/>
        <v>0</v>
      </c>
    </row>
    <row r="203" spans="1:21" s="66" customFormat="1" ht="45">
      <c r="A203" s="60" t="s">
        <v>185</v>
      </c>
      <c r="B203" s="61"/>
      <c r="C203" s="62">
        <v>11</v>
      </c>
      <c r="D203" s="62">
        <v>5</v>
      </c>
      <c r="E203" s="56"/>
      <c r="F203" s="57"/>
      <c r="G203" s="109">
        <v>620530.69999999995</v>
      </c>
      <c r="H203" s="123">
        <v>0</v>
      </c>
      <c r="I203" s="123">
        <v>0</v>
      </c>
      <c r="J203" s="123">
        <v>0</v>
      </c>
      <c r="K203" s="124">
        <v>620530.69999999995</v>
      </c>
      <c r="L203" s="63"/>
      <c r="M203" s="64"/>
      <c r="N203" s="64"/>
      <c r="O203" s="64"/>
      <c r="P203" s="65"/>
      <c r="Q203" s="46">
        <f t="shared" si="30"/>
        <v>620530.69999999995</v>
      </c>
      <c r="R203" s="27">
        <f t="shared" si="29"/>
        <v>0</v>
      </c>
      <c r="S203" s="27">
        <f t="shared" si="29"/>
        <v>0</v>
      </c>
      <c r="T203" s="27">
        <f t="shared" si="29"/>
        <v>0</v>
      </c>
      <c r="U203" s="28">
        <f t="shared" si="29"/>
        <v>620530.69999999995</v>
      </c>
    </row>
    <row r="204" spans="1:21" s="93" customFormat="1" ht="14.25">
      <c r="A204" s="85" t="s">
        <v>174</v>
      </c>
      <c r="B204" s="69"/>
      <c r="C204" s="69">
        <v>12</v>
      </c>
      <c r="D204" s="69"/>
      <c r="E204" s="70"/>
      <c r="F204" s="71"/>
      <c r="G204" s="120">
        <v>25971.200000000001</v>
      </c>
      <c r="H204" s="121">
        <v>0</v>
      </c>
      <c r="I204" s="121">
        <v>0</v>
      </c>
      <c r="J204" s="121">
        <v>25971.200000000001</v>
      </c>
      <c r="K204" s="122">
        <v>0</v>
      </c>
      <c r="L204" s="89">
        <f>L205</f>
        <v>-21600</v>
      </c>
      <c r="M204" s="91"/>
      <c r="N204" s="91"/>
      <c r="O204" s="90">
        <f>O205</f>
        <v>-21600</v>
      </c>
      <c r="P204" s="92"/>
      <c r="Q204" s="25">
        <f t="shared" si="30"/>
        <v>4371.2000000000007</v>
      </c>
      <c r="R204" s="26">
        <f t="shared" si="29"/>
        <v>0</v>
      </c>
      <c r="S204" s="26">
        <f t="shared" si="29"/>
        <v>0</v>
      </c>
      <c r="T204" s="26">
        <f t="shared" si="29"/>
        <v>4371.2000000000007</v>
      </c>
      <c r="U204" s="32">
        <f t="shared" si="29"/>
        <v>0</v>
      </c>
    </row>
    <row r="205" spans="1:21" s="66" customFormat="1">
      <c r="A205" s="60" t="s">
        <v>175</v>
      </c>
      <c r="B205" s="61"/>
      <c r="C205" s="62">
        <v>12</v>
      </c>
      <c r="D205" s="62">
        <v>1</v>
      </c>
      <c r="E205" s="56"/>
      <c r="F205" s="57"/>
      <c r="G205" s="109">
        <v>25971.200000000001</v>
      </c>
      <c r="H205" s="123">
        <v>0</v>
      </c>
      <c r="I205" s="123">
        <v>0</v>
      </c>
      <c r="J205" s="123">
        <v>25971.200000000001</v>
      </c>
      <c r="K205" s="124">
        <v>0</v>
      </c>
      <c r="L205" s="99">
        <f>L151</f>
        <v>-21600</v>
      </c>
      <c r="M205" s="64"/>
      <c r="N205" s="64"/>
      <c r="O205" s="100">
        <f>O151</f>
        <v>-21600</v>
      </c>
      <c r="P205" s="65"/>
      <c r="Q205" s="46">
        <f t="shared" si="30"/>
        <v>4371.2000000000007</v>
      </c>
      <c r="R205" s="27">
        <f t="shared" si="29"/>
        <v>0</v>
      </c>
      <c r="S205" s="27">
        <f t="shared" si="29"/>
        <v>0</v>
      </c>
      <c r="T205" s="27">
        <f t="shared" si="29"/>
        <v>4371.2000000000007</v>
      </c>
      <c r="U205" s="28">
        <f t="shared" si="29"/>
        <v>0</v>
      </c>
    </row>
    <row r="206" spans="1:21" s="72" customFormat="1" ht="31.5" customHeight="1">
      <c r="A206" s="67" t="s">
        <v>194</v>
      </c>
      <c r="B206" s="68"/>
      <c r="C206" s="69">
        <v>14</v>
      </c>
      <c r="D206" s="69"/>
      <c r="E206" s="70"/>
      <c r="F206" s="71"/>
      <c r="G206" s="120">
        <v>1170542.8999999999</v>
      </c>
      <c r="H206" s="121">
        <v>0</v>
      </c>
      <c r="I206" s="121">
        <v>0</v>
      </c>
      <c r="J206" s="121">
        <v>0</v>
      </c>
      <c r="K206" s="122">
        <v>1170542.8999999999</v>
      </c>
      <c r="L206" s="96"/>
      <c r="M206" s="74"/>
      <c r="N206" s="74"/>
      <c r="O206" s="74"/>
      <c r="P206" s="75"/>
      <c r="Q206" s="25">
        <f t="shared" si="30"/>
        <v>1170542.8999999999</v>
      </c>
      <c r="R206" s="26">
        <f t="shared" si="29"/>
        <v>0</v>
      </c>
      <c r="S206" s="26">
        <f t="shared" si="29"/>
        <v>0</v>
      </c>
      <c r="T206" s="26">
        <f t="shared" si="29"/>
        <v>0</v>
      </c>
      <c r="U206" s="32">
        <f t="shared" si="29"/>
        <v>1170542.8999999999</v>
      </c>
    </row>
    <row r="207" spans="1:21" s="66" customFormat="1">
      <c r="A207" s="60" t="s">
        <v>168</v>
      </c>
      <c r="B207" s="61"/>
      <c r="C207" s="62">
        <v>14</v>
      </c>
      <c r="D207" s="62">
        <v>2</v>
      </c>
      <c r="E207" s="56"/>
      <c r="F207" s="57"/>
      <c r="G207" s="109">
        <v>0</v>
      </c>
      <c r="H207" s="123">
        <v>0</v>
      </c>
      <c r="I207" s="123">
        <v>0</v>
      </c>
      <c r="J207" s="123">
        <v>0</v>
      </c>
      <c r="K207" s="124">
        <v>0</v>
      </c>
      <c r="L207" s="63"/>
      <c r="M207" s="64"/>
      <c r="N207" s="64"/>
      <c r="O207" s="64"/>
      <c r="P207" s="65"/>
      <c r="Q207" s="46">
        <f t="shared" si="30"/>
        <v>0</v>
      </c>
      <c r="R207" s="27">
        <f t="shared" si="29"/>
        <v>0</v>
      </c>
      <c r="S207" s="27">
        <f t="shared" si="29"/>
        <v>0</v>
      </c>
      <c r="T207" s="27">
        <f t="shared" si="29"/>
        <v>0</v>
      </c>
      <c r="U207" s="28">
        <f t="shared" si="29"/>
        <v>0</v>
      </c>
    </row>
    <row r="208" spans="1:21" s="66" customFormat="1">
      <c r="A208" s="60" t="s">
        <v>195</v>
      </c>
      <c r="B208" s="61"/>
      <c r="C208" s="62">
        <v>14</v>
      </c>
      <c r="D208" s="62">
        <v>7</v>
      </c>
      <c r="E208" s="56"/>
      <c r="F208" s="57"/>
      <c r="G208" s="109">
        <v>1170542.8999999999</v>
      </c>
      <c r="H208" s="123">
        <v>0</v>
      </c>
      <c r="I208" s="123">
        <v>0</v>
      </c>
      <c r="J208" s="123">
        <v>0</v>
      </c>
      <c r="K208" s="124">
        <v>1170542.8999999999</v>
      </c>
      <c r="L208" s="63"/>
      <c r="M208" s="64"/>
      <c r="N208" s="64"/>
      <c r="O208" s="64"/>
      <c r="P208" s="65"/>
      <c r="Q208" s="46">
        <f t="shared" si="30"/>
        <v>1170542.8999999999</v>
      </c>
      <c r="R208" s="27">
        <f t="shared" ref="R208:U216" si="38">H208+M208</f>
        <v>0</v>
      </c>
      <c r="S208" s="27">
        <f t="shared" si="38"/>
        <v>0</v>
      </c>
      <c r="T208" s="27">
        <f t="shared" si="38"/>
        <v>0</v>
      </c>
      <c r="U208" s="28">
        <f t="shared" si="38"/>
        <v>1170542.8999999999</v>
      </c>
    </row>
    <row r="209" spans="1:21" s="72" customFormat="1" ht="31.5" customHeight="1">
      <c r="A209" s="67" t="s">
        <v>71</v>
      </c>
      <c r="B209" s="68"/>
      <c r="C209" s="69">
        <v>15</v>
      </c>
      <c r="D209" s="69"/>
      <c r="E209" s="70"/>
      <c r="F209" s="71"/>
      <c r="G209" s="120">
        <v>194230.6</v>
      </c>
      <c r="H209" s="121">
        <v>9250</v>
      </c>
      <c r="I209" s="121">
        <v>0</v>
      </c>
      <c r="J209" s="121">
        <v>0</v>
      </c>
      <c r="K209" s="122">
        <v>184980.6</v>
      </c>
      <c r="L209" s="96"/>
      <c r="M209" s="74"/>
      <c r="N209" s="74"/>
      <c r="O209" s="74"/>
      <c r="P209" s="75"/>
      <c r="Q209" s="25">
        <f t="shared" si="30"/>
        <v>194230.6</v>
      </c>
      <c r="R209" s="26">
        <f t="shared" si="38"/>
        <v>9250</v>
      </c>
      <c r="S209" s="26">
        <f t="shared" si="38"/>
        <v>0</v>
      </c>
      <c r="T209" s="26">
        <f t="shared" si="38"/>
        <v>0</v>
      </c>
      <c r="U209" s="32">
        <f t="shared" si="38"/>
        <v>184980.6</v>
      </c>
    </row>
    <row r="210" spans="1:21" s="66" customFormat="1">
      <c r="A210" s="60" t="s">
        <v>72</v>
      </c>
      <c r="B210" s="61"/>
      <c r="C210" s="62">
        <v>15</v>
      </c>
      <c r="D210" s="62">
        <v>1</v>
      </c>
      <c r="E210" s="56"/>
      <c r="F210" s="57"/>
      <c r="G210" s="109">
        <v>47302.400000000001</v>
      </c>
      <c r="H210" s="123">
        <v>9000</v>
      </c>
      <c r="I210" s="123">
        <v>0</v>
      </c>
      <c r="J210" s="123">
        <v>0</v>
      </c>
      <c r="K210" s="124">
        <v>38302.400000000001</v>
      </c>
      <c r="L210" s="63"/>
      <c r="M210" s="64"/>
      <c r="N210" s="64"/>
      <c r="O210" s="64"/>
      <c r="P210" s="65"/>
      <c r="Q210" s="46">
        <f t="shared" si="30"/>
        <v>47302.400000000001</v>
      </c>
      <c r="R210" s="27">
        <f t="shared" si="38"/>
        <v>9000</v>
      </c>
      <c r="S210" s="27">
        <f t="shared" si="38"/>
        <v>0</v>
      </c>
      <c r="T210" s="27">
        <f t="shared" si="38"/>
        <v>0</v>
      </c>
      <c r="U210" s="28">
        <f t="shared" si="38"/>
        <v>38302.400000000001</v>
      </c>
    </row>
    <row r="211" spans="1:21" s="66" customFormat="1">
      <c r="A211" s="60" t="s">
        <v>146</v>
      </c>
      <c r="B211" s="61"/>
      <c r="C211" s="62">
        <v>15</v>
      </c>
      <c r="D211" s="62">
        <v>2</v>
      </c>
      <c r="E211" s="56"/>
      <c r="F211" s="57"/>
      <c r="G211" s="109">
        <v>146928.20000000001</v>
      </c>
      <c r="H211" s="123">
        <v>250</v>
      </c>
      <c r="I211" s="123">
        <v>0</v>
      </c>
      <c r="J211" s="123">
        <v>0</v>
      </c>
      <c r="K211" s="124">
        <v>146678.20000000001</v>
      </c>
      <c r="L211" s="63"/>
      <c r="M211" s="64"/>
      <c r="N211" s="64"/>
      <c r="O211" s="64"/>
      <c r="P211" s="65"/>
      <c r="Q211" s="46">
        <f t="shared" ref="Q211:Q216" si="39">SUM(R211:U211)</f>
        <v>146928.20000000001</v>
      </c>
      <c r="R211" s="27">
        <f t="shared" si="38"/>
        <v>250</v>
      </c>
      <c r="S211" s="27">
        <f t="shared" si="38"/>
        <v>0</v>
      </c>
      <c r="T211" s="27">
        <f t="shared" si="38"/>
        <v>0</v>
      </c>
      <c r="U211" s="28">
        <f t="shared" si="38"/>
        <v>146678.20000000001</v>
      </c>
    </row>
    <row r="212" spans="1:21" s="72" customFormat="1" ht="16.5" customHeight="1">
      <c r="A212" s="67" t="s">
        <v>43</v>
      </c>
      <c r="B212" s="68"/>
      <c r="C212" s="69">
        <v>16</v>
      </c>
      <c r="D212" s="69"/>
      <c r="E212" s="70"/>
      <c r="F212" s="71"/>
      <c r="G212" s="120">
        <f>G213+G214</f>
        <v>215122.3</v>
      </c>
      <c r="H212" s="121">
        <f t="shared" ref="H212:U212" si="40">H213+H214</f>
        <v>85852.5</v>
      </c>
      <c r="I212" s="121">
        <f t="shared" si="40"/>
        <v>0</v>
      </c>
      <c r="J212" s="121">
        <f t="shared" si="40"/>
        <v>0</v>
      </c>
      <c r="K212" s="122">
        <f t="shared" si="40"/>
        <v>129269.8</v>
      </c>
      <c r="L212" s="120">
        <f t="shared" si="40"/>
        <v>-6530</v>
      </c>
      <c r="M212" s="121">
        <f t="shared" si="40"/>
        <v>-6530</v>
      </c>
      <c r="N212" s="121">
        <f t="shared" si="40"/>
        <v>0</v>
      </c>
      <c r="O212" s="121">
        <f t="shared" si="40"/>
        <v>0</v>
      </c>
      <c r="P212" s="122">
        <f t="shared" si="40"/>
        <v>0</v>
      </c>
      <c r="Q212" s="120">
        <f t="shared" si="40"/>
        <v>208592.3</v>
      </c>
      <c r="R212" s="121">
        <f t="shared" si="40"/>
        <v>79322.5</v>
      </c>
      <c r="S212" s="121">
        <f t="shared" si="40"/>
        <v>0</v>
      </c>
      <c r="T212" s="121">
        <f t="shared" si="40"/>
        <v>0</v>
      </c>
      <c r="U212" s="122">
        <f t="shared" si="40"/>
        <v>129269.8</v>
      </c>
    </row>
    <row r="213" spans="1:21" s="66" customFormat="1">
      <c r="A213" s="60" t="s">
        <v>44</v>
      </c>
      <c r="B213" s="61"/>
      <c r="C213" s="62">
        <v>16</v>
      </c>
      <c r="D213" s="62">
        <v>1</v>
      </c>
      <c r="E213" s="56"/>
      <c r="F213" s="57"/>
      <c r="G213" s="109">
        <f t="shared" ref="G213:U213" si="41">G30+G126</f>
        <v>114881.8</v>
      </c>
      <c r="H213" s="123">
        <f t="shared" si="41"/>
        <v>83752.5</v>
      </c>
      <c r="I213" s="123">
        <f t="shared" si="41"/>
        <v>0</v>
      </c>
      <c r="J213" s="123">
        <f t="shared" si="41"/>
        <v>0</v>
      </c>
      <c r="K213" s="124">
        <f t="shared" si="41"/>
        <v>31129.3</v>
      </c>
      <c r="L213" s="109">
        <f t="shared" si="41"/>
        <v>-5025</v>
      </c>
      <c r="M213" s="123">
        <f t="shared" si="41"/>
        <v>-5025</v>
      </c>
      <c r="N213" s="123">
        <f t="shared" si="41"/>
        <v>0</v>
      </c>
      <c r="O213" s="123">
        <f t="shared" si="41"/>
        <v>0</v>
      </c>
      <c r="P213" s="124">
        <f t="shared" si="41"/>
        <v>0</v>
      </c>
      <c r="Q213" s="109">
        <f t="shared" si="41"/>
        <v>109856.8</v>
      </c>
      <c r="R213" s="123">
        <f t="shared" si="41"/>
        <v>78727.5</v>
      </c>
      <c r="S213" s="123">
        <f t="shared" si="41"/>
        <v>0</v>
      </c>
      <c r="T213" s="123">
        <f t="shared" si="41"/>
        <v>0</v>
      </c>
      <c r="U213" s="124">
        <f t="shared" si="41"/>
        <v>31129.3</v>
      </c>
    </row>
    <row r="214" spans="1:21" s="66" customFormat="1">
      <c r="A214" s="60" t="s">
        <v>48</v>
      </c>
      <c r="B214" s="61"/>
      <c r="C214" s="62">
        <v>16</v>
      </c>
      <c r="D214" s="62">
        <v>2</v>
      </c>
      <c r="E214" s="56"/>
      <c r="F214" s="57"/>
      <c r="G214" s="109">
        <v>100240.5</v>
      </c>
      <c r="H214" s="123">
        <v>2100</v>
      </c>
      <c r="I214" s="123">
        <v>0</v>
      </c>
      <c r="J214" s="123">
        <v>0</v>
      </c>
      <c r="K214" s="124">
        <v>98140.5</v>
      </c>
      <c r="L214" s="99">
        <f>L32</f>
        <v>-1505</v>
      </c>
      <c r="M214" s="100">
        <f>M32</f>
        <v>-1505</v>
      </c>
      <c r="N214" s="64"/>
      <c r="O214" s="64"/>
      <c r="P214" s="65"/>
      <c r="Q214" s="46">
        <f t="shared" si="39"/>
        <v>98735.5</v>
      </c>
      <c r="R214" s="27">
        <f t="shared" si="38"/>
        <v>595</v>
      </c>
      <c r="S214" s="27">
        <f t="shared" si="38"/>
        <v>0</v>
      </c>
      <c r="T214" s="27">
        <f t="shared" si="38"/>
        <v>0</v>
      </c>
      <c r="U214" s="28">
        <f t="shared" si="38"/>
        <v>98140.5</v>
      </c>
    </row>
    <row r="215" spans="1:21" s="20" customFormat="1" ht="28.5">
      <c r="A215" s="67" t="s">
        <v>196</v>
      </c>
      <c r="B215" s="35"/>
      <c r="C215" s="22">
        <v>20</v>
      </c>
      <c r="D215" s="22"/>
      <c r="E215" s="23"/>
      <c r="F215" s="24"/>
      <c r="G215" s="79">
        <v>31202.400000000001</v>
      </c>
      <c r="H215" s="80">
        <v>2444</v>
      </c>
      <c r="I215" s="80">
        <v>0</v>
      </c>
      <c r="J215" s="80">
        <v>0</v>
      </c>
      <c r="K215" s="81">
        <v>28758.400000000001</v>
      </c>
      <c r="L215" s="37"/>
      <c r="M215" s="38"/>
      <c r="N215" s="38"/>
      <c r="O215" s="38"/>
      <c r="P215" s="39"/>
      <c r="Q215" s="25">
        <f t="shared" si="39"/>
        <v>31202.400000000001</v>
      </c>
      <c r="R215" s="26">
        <f t="shared" si="38"/>
        <v>2444</v>
      </c>
      <c r="S215" s="26">
        <f t="shared" si="38"/>
        <v>0</v>
      </c>
      <c r="T215" s="26">
        <f t="shared" si="38"/>
        <v>0</v>
      </c>
      <c r="U215" s="32">
        <f t="shared" si="38"/>
        <v>28758.400000000001</v>
      </c>
    </row>
    <row r="216" spans="1:21" ht="15.75" thickBot="1">
      <c r="A216" s="136" t="s">
        <v>162</v>
      </c>
      <c r="B216" s="137"/>
      <c r="C216" s="138">
        <v>20</v>
      </c>
      <c r="D216" s="138">
        <v>9</v>
      </c>
      <c r="E216" s="139"/>
      <c r="F216" s="140"/>
      <c r="G216" s="141">
        <v>31202.400000000001</v>
      </c>
      <c r="H216" s="142">
        <v>2444</v>
      </c>
      <c r="I216" s="142">
        <v>0</v>
      </c>
      <c r="J216" s="142">
        <v>0</v>
      </c>
      <c r="K216" s="143">
        <v>28758.400000000001</v>
      </c>
      <c r="L216" s="144"/>
      <c r="M216" s="145"/>
      <c r="N216" s="145"/>
      <c r="O216" s="145"/>
      <c r="P216" s="146"/>
      <c r="Q216" s="147">
        <f t="shared" si="39"/>
        <v>31202.400000000001</v>
      </c>
      <c r="R216" s="148">
        <f t="shared" si="38"/>
        <v>2444</v>
      </c>
      <c r="S216" s="148">
        <f t="shared" si="38"/>
        <v>0</v>
      </c>
      <c r="T216" s="148">
        <f t="shared" si="38"/>
        <v>0</v>
      </c>
      <c r="U216" s="149">
        <f t="shared" si="38"/>
        <v>28758.400000000001</v>
      </c>
    </row>
  </sheetData>
  <mergeCells count="14">
    <mergeCell ref="Q1:U1"/>
    <mergeCell ref="M6:P6"/>
    <mergeCell ref="Q6:Q7"/>
    <mergeCell ref="R6:U6"/>
    <mergeCell ref="A3:U3"/>
    <mergeCell ref="A5:A7"/>
    <mergeCell ref="B5:F6"/>
    <mergeCell ref="G5:K5"/>
    <mergeCell ref="L5:P5"/>
    <mergeCell ref="Q5:U5"/>
    <mergeCell ref="G6:G7"/>
    <mergeCell ref="H6:K6"/>
    <mergeCell ref="L6:L7"/>
    <mergeCell ref="A2:U2"/>
  </mergeCells>
  <printOptions horizontalCentered="1"/>
  <pageMargins left="0.31496062992126" right="0.31496062992126" top="0.511811023622047" bottom="0.511811023622047" header="0" footer="0"/>
  <pageSetup paperSize="9" scale="70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24.09.14</vt:lpstr>
      <vt:lpstr>'24.09.14'!Print_Titles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anmolcean</dc:creator>
  <cp:lastModifiedBy>anmolcean</cp:lastModifiedBy>
  <cp:lastPrinted>2014-09-24T16:39:46Z</cp:lastPrinted>
  <dcterms:created xsi:type="dcterms:W3CDTF">2014-09-24T15:03:54Z</dcterms:created>
  <dcterms:modified xsi:type="dcterms:W3CDTF">2014-09-24T16:42:09Z</dcterms:modified>
</cp:coreProperties>
</file>